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Z:\PST 2025-2031\"/>
    </mc:Choice>
  </mc:AlternateContent>
  <xr:revisionPtr revIDLastSave="0" documentId="13_ncr:1_{A88486C4-9DB6-4997-80F9-CD5E55338683}" xr6:coauthVersionLast="47" xr6:coauthVersionMax="47" xr10:uidLastSave="{00000000-0000-0000-0000-000000000000}"/>
  <bookViews>
    <workbookView xWindow="-108" yWindow="-108" windowWidth="23256" windowHeight="12456" activeTab="1" xr2:uid="{584C41FF-8FD2-4AB5-83E0-23F5E7BE2016}"/>
  </bookViews>
  <sheets>
    <sheet name="Volet externe" sheetId="1" r:id="rId1"/>
    <sheet name="Volet interne" sheetId="2" r:id="rId2"/>
    <sheet name="Volet synergies" sheetId="3"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1" i="1" l="1"/>
  <c r="B53" i="1" s="1"/>
  <c r="B46" i="1"/>
  <c r="H36" i="2"/>
  <c r="B4" i="3"/>
  <c r="H6" i="3"/>
  <c r="H29" i="2" l="1"/>
  <c r="H18" i="2"/>
  <c r="B12" i="2" l="1"/>
  <c r="B4" i="2"/>
  <c r="H26" i="1"/>
  <c r="H16" i="1"/>
</calcChain>
</file>

<file path=xl/sharedStrings.xml><?xml version="1.0" encoding="utf-8"?>
<sst xmlns="http://schemas.openxmlformats.org/spreadsheetml/2006/main" count="391" uniqueCount="213">
  <si>
    <t xml:space="preserve">OS </t>
  </si>
  <si>
    <t>Porteur de fiche</t>
  </si>
  <si>
    <t>Partenaire</t>
  </si>
  <si>
    <t>Timing</t>
  </si>
  <si>
    <t>Etat d'avancement</t>
  </si>
  <si>
    <t>Volet financier</t>
  </si>
  <si>
    <t>Etre une institution qui travaille dans la lumière</t>
  </si>
  <si>
    <t>Etre une institution attentive à ses collaborateurs</t>
  </si>
  <si>
    <t>Etre un partenaire du nouveau plan de cohésion sociale communal</t>
  </si>
  <si>
    <t>OO</t>
  </si>
  <si>
    <t>1.1</t>
  </si>
  <si>
    <t>Etre porteur d'une action sociale efficace</t>
  </si>
  <si>
    <t>Analyser l’efficacité de nos actions sociales par la mise en place d’un suivi de fonctionnement de tous les services, en se concentrant sur les missions de bases, complétées d’activités importantes et impactantes</t>
  </si>
  <si>
    <t>2.1</t>
  </si>
  <si>
    <t>2.2</t>
  </si>
  <si>
    <t>2.3</t>
  </si>
  <si>
    <t>2.4</t>
  </si>
  <si>
    <t>2.5</t>
  </si>
  <si>
    <t xml:space="preserve">Anticiper et assumer la réforme du chômage et sa limitation dans le temps </t>
  </si>
  <si>
    <t>Maintenir son action en matière d’insertion sociale</t>
  </si>
  <si>
    <t>Maintenir et amplifier son action en matière d’insertion professionnelle</t>
  </si>
  <si>
    <t>Rendre efficiente la réforme des contrats article 60 et 61</t>
  </si>
  <si>
    <t>Procéder à l’analyse des risques en matière d’insertions et formaliser un processus dans le cadre du contrôle interne</t>
  </si>
  <si>
    <t>Etre vecteur d'insertion socio-professionnelle</t>
  </si>
  <si>
    <t>3.1</t>
  </si>
  <si>
    <t>3.2</t>
  </si>
  <si>
    <t>Permettre aux jeunes adultes de plus de 18 ans un accès équitable aux ressources, aux opportunités éducatives et sociales</t>
  </si>
  <si>
    <t>4.1</t>
  </si>
  <si>
    <t>4.2</t>
  </si>
  <si>
    <t>4.3</t>
  </si>
  <si>
    <t>Favoriser les transmissions intergénérationnelles</t>
  </si>
  <si>
    <t>5.1</t>
  </si>
  <si>
    <t>6.1</t>
  </si>
  <si>
    <t>6.2</t>
  </si>
  <si>
    <t>6.3</t>
  </si>
  <si>
    <t>Organiser une journée portes ouvertes</t>
  </si>
  <si>
    <t>7.1</t>
  </si>
  <si>
    <t>7.2</t>
  </si>
  <si>
    <t>Accueillir et accompagner les collaborateurs</t>
  </si>
  <si>
    <t>Assurer une formation continue des agents</t>
  </si>
  <si>
    <t>Veiller au bien-être au travail des agents</t>
  </si>
  <si>
    <t>Augmenter la cohésion entre l’ensemble des agents</t>
  </si>
  <si>
    <t>Lutter contre l’absentéisme et valoriser le présentéisme</t>
  </si>
  <si>
    <t>Améliorer la communication au sein de l’institution</t>
  </si>
  <si>
    <t xml:space="preserve">Stabiliser les emplois </t>
  </si>
  <si>
    <t>8.1</t>
  </si>
  <si>
    <t>Veiller au tri des déchets</t>
  </si>
  <si>
    <t>Réduire la consommation énergétique</t>
  </si>
  <si>
    <t>9.1</t>
  </si>
  <si>
    <t>Amplifier les synergies Ville-CPAS en matière de marchés publics, d’achats et de commandes</t>
  </si>
  <si>
    <t>Intitulé</t>
  </si>
  <si>
    <t>N°</t>
  </si>
  <si>
    <t>Objectif</t>
  </si>
  <si>
    <t>Projet</t>
  </si>
  <si>
    <t>Mener une réflexion quant au rôle du Petit Marché et procéder à l’évaluation de l’outil, dans une perspective de soutien efficient au droit fondamental de se nourrir</t>
  </si>
  <si>
    <t>Mener une réflexion quant au fonctionnement de l’insertion socio-culturelle dans le cadre de la réduction/suppression annoncée du fonds de participation et action sociale</t>
  </si>
  <si>
    <t>Codir</t>
  </si>
  <si>
    <t>Procéder à l’évaluation du projet FSE 2023-2025</t>
  </si>
  <si>
    <t>Ville de Thuin</t>
  </si>
  <si>
    <t>Analyser les besoins des chômeurs de longue durée exclus du chômage et proposer des actions concrètes d’insertions (insertion sociale – formation – bénévolat – insertion professionnelle) pour ces nouveaux bénéficiaires</t>
  </si>
  <si>
    <t>ISP</t>
  </si>
  <si>
    <t>Communiquer les avantages de la réforme auprès des entreprises privées du territoire communal</t>
  </si>
  <si>
    <t>Communiquer les avantages de la réforme auprès du secteur public et non marchand du territoire communal et adjacent</t>
  </si>
  <si>
    <t>ADL. A identifier</t>
  </si>
  <si>
    <t>ADL</t>
  </si>
  <si>
    <t>Rédiger un processus insertions</t>
  </si>
  <si>
    <t>Soumettre un nouveau projet FSE</t>
  </si>
  <si>
    <t>Mener une réflexion visant à établir un cadre décisionnel relatif aux aides à accorder aux jeunes de 18 à 25 ans</t>
  </si>
  <si>
    <t>Concrétiser une première expérience d’accueil de service citoyen au sein du service de la Vie Journalière</t>
  </si>
  <si>
    <t>Mutuelles</t>
  </si>
  <si>
    <t>Animer la page Facebook du CPAS à raison de 100 publications annuelles</t>
  </si>
  <si>
    <t>Etablir un protocole d’accueil des nouveaux collaborateurs</t>
  </si>
  <si>
    <t>Etablir un entretien de fonctionnement au terme des 6 mois de collaboration</t>
  </si>
  <si>
    <t>Procéder à l’évaluation de 100% des membres du personnel d’ici la fin de la mandature</t>
  </si>
  <si>
    <t>Mettre en place une fiche d’entretien de dysfonctionnement</t>
  </si>
  <si>
    <t>Revoir les horaires du service soins de manière supprimer les prestations sur 12 jours d’affilée</t>
  </si>
  <si>
    <t>Etablir une concordance entre les horaires prestés par le service hôtellerie et les horaires autorisés au règlement de travail, en veillant à l’adéquation de la charge de travail variable au cours de la journée et des pauses repas opportunes</t>
  </si>
  <si>
    <t>Installer des poubelles de tri sélectif dans 100% des espaces communs des bâtiments du CPAS (bureaux, Petit Magasin et Gai Séjour)</t>
  </si>
  <si>
    <t>Relancer le marché public relatif à l’évacuation des déchets</t>
  </si>
  <si>
    <t>Etablir un planning d’intervention en vue du remplacement de l’éclairage existant par de l’éclairage LED dans les bâtiments du CPAS (bureaux, Petit Magasin et Gai Séjour)</t>
  </si>
  <si>
    <t>Etablir des certificats PEB pour l’ensemble des logements propriétés du CPAS et les faire établir par le Foyer de la Haute Sambre pour les habitations du Crépion</t>
  </si>
  <si>
    <t>Analyser lors d’un comité de concertation Ville-CPAS le rapport sur les estimations budgétaires et les besoins du CPAS relativement à la réforme limitant le chômage dans le temps</t>
  </si>
  <si>
    <t>Etablir sur la mandature, 3 nouveaux marchés publics conjoints en dehors des marchés actuels (Assurances – Médecine du Travail – Entretien des chaudières)</t>
  </si>
  <si>
    <t>Idewe</t>
  </si>
  <si>
    <t>Probis</t>
  </si>
  <si>
    <t>Service citoyen</t>
  </si>
  <si>
    <t>Améliorer la coordination et les échanges avec les opérateurs locaux d'action sociale</t>
  </si>
  <si>
    <t>Mettre en place des réunions trimestrielles avec le Foyer de la Haute Sambre, tant du point de vue de l'accompagnement social que de celui de l'entretien des logements</t>
  </si>
  <si>
    <t>Permettre aux résidents de pouvoir faire des achats au sein du Gai Séjour (vêtements, collations, para-pharmacie, marché de Noël, etc.)</t>
  </si>
  <si>
    <t>Continu</t>
  </si>
  <si>
    <t>Organiser annuellement 12 activités communes entre les résidents de la maison de repos et les bénéficiaires du service d’insertion sociale</t>
  </si>
  <si>
    <t xml:space="preserve">Adopter un protocole absentéisme, avec un objectif de réduction de 10 % du taux d’absentéisme sur 2 ans, grâce à l’implémentation systématique d’entretiens individualisés par deux agents spécifiquement formés à ce dispositif </t>
  </si>
  <si>
    <t>Présenter semestriellement au Conseil de l’Action Sociale le baromètre interne du service social</t>
  </si>
  <si>
    <t>Offrir aux enfants et aux adolescents un accès aux opportunités éducatives et sociales</t>
  </si>
  <si>
    <r>
      <t>Permettre à 10 jeunes le suivi d’ateliers de formation en capacités numériques de base dans le cadre de l'</t>
    </r>
    <r>
      <rPr>
        <sz val="11"/>
        <color theme="1"/>
        <rFont val="Calibri"/>
        <family val="2"/>
        <scheme val="minor"/>
      </rPr>
      <t>EPN</t>
    </r>
  </si>
  <si>
    <t>AMO MJ/Reso</t>
  </si>
  <si>
    <t>Etre porteur de lien social, de bien-être et d'autonomie des ainés</t>
  </si>
  <si>
    <t>Infirmiers chefs</t>
  </si>
  <si>
    <t>Créer un calendrier annuel d’activités intergénérationnelles avec au moins 3 évènements annuels impliquant jeunes et ainés dans la maison de repos</t>
  </si>
  <si>
    <t>Adopter annuellement un plan de formation qui prévoit les formations utiles aux évolutions de carrière des agents, et des formations spécifiques aux métiers techniques</t>
  </si>
  <si>
    <t>Rédiger une charte d’utilisation de l’intelligence artificielle et former le personnel à ce nouvel outil</t>
  </si>
  <si>
    <t>Engager un conseiller en prévention en interne</t>
  </si>
  <si>
    <t xml:space="preserve">Proposer dans le cadre du futur Plan de Cohésion Sociale des activités diversifiées pour lutter contre l’isolement des ainés à domicile </t>
  </si>
  <si>
    <t xml:space="preserve">Projet </t>
  </si>
  <si>
    <t>Proposer un projet spécifique contre l'isolement social des ainés</t>
  </si>
  <si>
    <t>Proposer un projet spécifique contre l'isolement des ainés en matière de mobilité</t>
  </si>
  <si>
    <t xml:space="preserve">Proposer un projet spécifique contre la fracture numérique des ainés </t>
  </si>
  <si>
    <t>Amplifier les synergies en matière d’insertion professionnelle pour faire face solidairement à la réforme du chômage</t>
  </si>
  <si>
    <t>Proposer un projet spécifique pour soutenir la santé des ainés, en ce compris le bien se nourrir</t>
  </si>
  <si>
    <t>A chiffrer pour le PCS</t>
  </si>
  <si>
    <t>Favoriser la communication des missions et des actions du CPAS</t>
  </si>
  <si>
    <t>Ouvrir plus largement l'institution au public</t>
  </si>
  <si>
    <t>Etre un service public soucieux de durabilité</t>
  </si>
  <si>
    <t>Mettre en place des actions de suivi et de promotion de la santé des résidents du Gai Séjour</t>
  </si>
  <si>
    <t xml:space="preserve">Amplifier la transformation de la maison de repos en maison de vie </t>
  </si>
  <si>
    <t>Offrir des locaux, espaces de travail et outils de travail adaptés</t>
  </si>
  <si>
    <t>Systématiser le trajet de réintégration et le trajet d'inaptitude définitive, après 3/9 mois d’absence</t>
  </si>
  <si>
    <t>Evaluer l’ampleur du service de médiation de dettes à maintenir en prenant en compte les départs naturels à la retraite de divers agents</t>
  </si>
  <si>
    <t>Non évaluable à ce stade</t>
  </si>
  <si>
    <t>Ville/Ipalle/…</t>
  </si>
  <si>
    <t>Etre porteur d'épanouissement et d'autonie des enfants, des adolescents et des jeunes adultes, en leur offrant un accès équitable aux ressources, aux opportunités éducatives et sociales</t>
  </si>
  <si>
    <t>14.000 €/an</t>
  </si>
  <si>
    <t>Liages/Réso</t>
  </si>
  <si>
    <t>Participer aux ateliers de réflexions et d’élaboration du nouveau PCS en vue d’être porteur d'au moins 1 fiche projet dans chaque thématique reprises ci-après:</t>
  </si>
  <si>
    <t>Organiser chaque année une journée familiale dans un site touristique d'importance</t>
  </si>
  <si>
    <t>Lancer une campagne de recrutement de bénévoles et frexijobs, avec un objectif de 5 candidatures par édition</t>
  </si>
  <si>
    <t>5.2</t>
  </si>
  <si>
    <t>6.4</t>
  </si>
  <si>
    <t>6.5</t>
  </si>
  <si>
    <t>6.6</t>
  </si>
  <si>
    <t>6.7</t>
  </si>
  <si>
    <t>6.8</t>
  </si>
  <si>
    <t>Mettre en place un comité de cohésion inter-services ayant pour mission de proposer des actions et/ou activités de cohésion d’équipe, de team building et de moments partagés entre les résidents et les membres du personnel</t>
  </si>
  <si>
    <t>Etre porteur de synergies, avec la Ville de Thuin, d'autres CPAS et les institutions locales</t>
  </si>
  <si>
    <t>9.2</t>
  </si>
  <si>
    <t>9.3</t>
  </si>
  <si>
    <t>Etablir un objectif de mise à disposition de personnel sous contrat Art 60/61 auprès de la Ville, en augmentant le nombre de contrats et en diversifiant les postes envisageables</t>
  </si>
  <si>
    <t>Rédiger un rapport d’analyse de la répercussion de la réforme du chômage sur le fonctionnement du CPAS, en termes financiers et de besoins de personnel supplémentaire</t>
  </si>
  <si>
    <t>AS SIS</t>
  </si>
  <si>
    <t>S. Durbecq et  Y. Urbansky</t>
  </si>
  <si>
    <t>Renforcer les services sociaux de 1° ligne, l'appui administratif et le service d’insertion professionnelle afin d’assurer la prise en charge du nouveau public issu de la limitation dans le temps du chômage</t>
  </si>
  <si>
    <t>Soutenir la visite d’animaux de compagnie dans le Gai Séjour par la révision du ROI en vue de permettre et encadrer la visite de l’animal familial</t>
  </si>
  <si>
    <t xml:space="preserve">Indicateur </t>
  </si>
  <si>
    <t>Organiser chaque année un challenge sportif intergénérationnel</t>
  </si>
  <si>
    <t>Mener l’enquête sur les risques psychosociaux en ciblant un taux de réponse d'au moins 70% et établir le plan d’actions qui découlera de cette enquête</t>
  </si>
  <si>
    <t>15.000€/an</t>
  </si>
  <si>
    <t>Procéder à l’acquisition du nouveau logiciel pour le service social</t>
  </si>
  <si>
    <t>Remplacer les portakabins vétustes par une nouvelle infrastructure, un nouveau bâtiment</t>
  </si>
  <si>
    <t>Mettre en place une newsletter interne diffusée au moins tous les deux mois à l’ensemble du personnel, incluant au moins 3 rubriques régulières (nouveau collaborateur, actualités, bonnes pratiques, geste eco, ...)</t>
  </si>
  <si>
    <t>Mettre en place une réunion annuelle avec la MJ et l'AMO, outre les réunions sur les projets communs</t>
  </si>
  <si>
    <t>Veiller à ce que chaque agent sous contrat d’insertion socio-professionnelle suive au moins 2x 1/2 journée de formation pendant la durée du contrat</t>
  </si>
  <si>
    <t>Voir supra</t>
  </si>
  <si>
    <t>A évaluer</t>
  </si>
  <si>
    <t>Maintenir l’agrément du service d’insertion sociale en veillant trimestriellement à proposer au Bureau Permanent un panel diversifié d’animations avec un taux de particpatin de 80% par atelier et en tentant compte d'une capacité de 8 à 15 participants</t>
  </si>
  <si>
    <r>
      <t>Accompagner les exclusions du chômage en visant un objectif de 70% de ces nouveaux bénéficiaires (hors chômeurs de plus de 10 ans)</t>
    </r>
    <r>
      <rPr>
        <sz val="11"/>
        <rFont val="Calibri"/>
        <family val="2"/>
        <scheme val="minor"/>
      </rPr>
      <t xml:space="preserve"> orientés vers une activité ou formation</t>
    </r>
  </si>
  <si>
    <t xml:space="preserve">Soumettre un dossier de prolongation du projet REBOND dans le cadre du FSE pour la période 2026-2027 </t>
  </si>
  <si>
    <r>
      <t>Atteindre la mise à disposition annuelle de</t>
    </r>
    <r>
      <rPr>
        <sz val="11"/>
        <rFont val="Calibri"/>
        <family val="2"/>
        <scheme val="minor"/>
      </rPr>
      <t> 10</t>
    </r>
    <r>
      <rPr>
        <sz val="11"/>
        <color theme="1"/>
        <rFont val="Calibri"/>
        <family val="2"/>
        <scheme val="minor"/>
      </rPr>
      <t xml:space="preserve"> contrats « article 61 » auprès de nouveaux partenaires</t>
    </r>
  </si>
  <si>
    <t>Instaurer le dossier de soins informatisé à la maison de repos en lien avec le remplacement de la centrale téléphonique et de l'appel infirmier</t>
  </si>
  <si>
    <t>Mettre en place un programme mensuel de surveillance de l'IMC des résidents et éviter la dénutrition</t>
  </si>
  <si>
    <t>Ouvrir un bar dans la maison de repos et animer/ouvrir celui-ci à raison de 6 samedi ou dimanche par an</t>
  </si>
  <si>
    <t>DBH Emploi</t>
  </si>
  <si>
    <t>Mettre en place un accompagnement de type coaching pour tout le personnel du service social afin de les accompagner dans la modification de leur fonctionnement suite à la réforme du chomage</t>
  </si>
  <si>
    <t>Procéder à l’acquisition de logiciels de paie et de pointage compatibles, de manière à réduire le contrôle chronophage des horaires réellement prestés, par les chefs de service</t>
  </si>
  <si>
    <t>Diversifier les postes d’insertion, en interne ou en externe, de manière à pouvoir proposer une insertion professionnelle dans 10 nouveaux postes de travail</t>
  </si>
  <si>
    <t>Au choix des résidents</t>
  </si>
  <si>
    <t>Planifier une journée spéciale chaque mois à la maison de repos, autour du repas spécial Cook&amp;Show, en prévoyant avec la Vie Journalière une animation autour de ce repas, et en impliquant le personnel plus largement dans la thématique, au mois 1x tous les 2 mois</t>
  </si>
  <si>
    <t xml:space="preserve"> </t>
  </si>
  <si>
    <t>Prévu au CAS octobre 2025</t>
  </si>
  <si>
    <t>Courrier envoyé avec support de communication. Reste présentation avec ADL en novembre</t>
  </si>
  <si>
    <t>Petit Marché</t>
  </si>
  <si>
    <t>Commandée et info au CCB. Lancement en décembre 25</t>
  </si>
  <si>
    <t>Projet d'emploi partagé et convention signée avec BDH.</t>
  </si>
  <si>
    <t>Société désignée et premiers échanegs opérés.</t>
  </si>
  <si>
    <t>A faire pour le 1 janvier 2025</t>
  </si>
  <si>
    <t>Un poste supplémentaire créé égalera à 10%</t>
  </si>
  <si>
    <t>Un poste art61 occupé/an égalera à 10%</t>
  </si>
  <si>
    <t>A définir</t>
  </si>
  <si>
    <t>A définir (EPN)</t>
  </si>
  <si>
    <t>2025 = activités communes?</t>
  </si>
  <si>
    <t>Document en cours de finalistaion. Prévu au CAS octobre 2025</t>
  </si>
  <si>
    <t>Procéder à l’évaluation globale des projets du Plan de Cohésion Sociale 2020-2025, et plus particulièrement l'action sur le Taxistop</t>
  </si>
  <si>
    <t>Organiser annuellement une animation dans la gestion responsable des déchets à destination des bénéficiaires du service</t>
  </si>
  <si>
    <t>Structuration du document et des informations pertinentes en cours. Première mouture à proposer au CAS de décembre 2025 ou janvier 2026</t>
  </si>
  <si>
    <t>Aie-Rox 2025 concluant</t>
  </si>
  <si>
    <t>110 publications en 2025 au 09,10,2025</t>
  </si>
  <si>
    <t>Réflexion entamée en interne à repésenter dans un codir conjoint</t>
  </si>
  <si>
    <t>Demande d'offre en cours</t>
  </si>
  <si>
    <t>Evaluation finalisée au CAS octobre 2025</t>
  </si>
  <si>
    <t>BP et concertation OK. Prévu au CAS octobre 2025. Analyse bureaux OK</t>
  </si>
  <si>
    <t>Une visite de Valtris et de l’UVE est prévue le 28/10/2025</t>
  </si>
  <si>
    <t>A finaliser et approuver au CAS</t>
  </si>
  <si>
    <t>Réunion à fixer en 2025 avec le SIS Humani</t>
  </si>
  <si>
    <t>Vérifer la visibilité de la fiche dans le moteur de recherche et afficher + communiquer vers le SIS Humani?</t>
  </si>
  <si>
    <t>Vente de vêtement en aout 2025 et Marché de Noël le 12,12,2025. Distribution de collations à finaliser pour 2025</t>
  </si>
  <si>
    <t>Nommer la fiche entretien de re-trajectoire???</t>
  </si>
  <si>
    <t>DG</t>
  </si>
  <si>
    <t>R SS</t>
  </si>
  <si>
    <t>Vie Journalière</t>
  </si>
  <si>
    <t>D MR</t>
  </si>
  <si>
    <t>Vie Journalière et service technique</t>
  </si>
  <si>
    <t>VJ et Sodexo</t>
  </si>
  <si>
    <t>VJ et SIS</t>
  </si>
  <si>
    <t>GRH</t>
  </si>
  <si>
    <t>Chef bureau</t>
  </si>
  <si>
    <t>DG Compta</t>
  </si>
  <si>
    <t>Compta et GRH</t>
  </si>
  <si>
    <t>Compta et R SS</t>
  </si>
  <si>
    <t>Service technique</t>
  </si>
  <si>
    <t>R SS et éduc PCS</t>
  </si>
  <si>
    <t>Educ PCS</t>
  </si>
  <si>
    <t>DF</t>
  </si>
  <si>
    <t>Lgts accompagnés et RSS</t>
  </si>
  <si>
    <t>4 réunions fixées en 2025 avec participation du CPAS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</si>
</sst>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164" formatCode="#,##0\ &quot;€&quot;"/>
  </numFmts>
  <fonts count="13" x14ac:knownFonts="1">
    <font>
      <sz val="11"/>
      <color theme="1"/>
      <name val="Calibri"/>
      <family val="2"/>
      <scheme val="minor"/>
    </font>
    <font>
      <sz val="11"/>
      <color rgb="FFFF0000"/>
      <name val="Calibri"/>
      <family val="2"/>
      <scheme val="minor"/>
    </font>
    <font>
      <b/>
      <sz val="11"/>
      <color theme="1"/>
      <name val="Calibri"/>
      <family val="2"/>
      <scheme val="minor"/>
    </font>
    <font>
      <b/>
      <sz val="16"/>
      <color theme="0"/>
      <name val="Calibri"/>
      <family val="2"/>
      <scheme val="minor"/>
    </font>
    <font>
      <sz val="8"/>
      <name val="Calibri"/>
      <family val="2"/>
      <scheme val="minor"/>
    </font>
    <font>
      <b/>
      <sz val="14"/>
      <color theme="0"/>
      <name val="Calibri"/>
      <family val="2"/>
      <scheme val="minor"/>
    </font>
    <font>
      <sz val="11"/>
      <name val="Calibri"/>
      <family val="2"/>
      <scheme val="minor"/>
    </font>
    <font>
      <strike/>
      <sz val="11"/>
      <color rgb="FFFF0000"/>
      <name val="Calibri"/>
      <family val="2"/>
      <scheme val="minor"/>
    </font>
    <font>
      <b/>
      <sz val="14"/>
      <color theme="2"/>
      <name val="Calibri"/>
      <family val="2"/>
      <scheme val="minor"/>
    </font>
    <font>
      <sz val="11"/>
      <color rgb="FF000000"/>
      <name val="Calibri"/>
      <family val="2"/>
      <scheme val="minor"/>
    </font>
    <font>
      <sz val="9"/>
      <color theme="1"/>
      <name val="Calibri"/>
      <family val="2"/>
      <scheme val="minor"/>
    </font>
    <font>
      <sz val="9"/>
      <name val="Calibri"/>
      <family val="2"/>
      <scheme val="minor"/>
    </font>
    <font>
      <sz val="9"/>
      <color rgb="FF000000"/>
      <name val="Calibri"/>
      <family val="2"/>
      <scheme val="minor"/>
    </font>
  </fonts>
  <fills count="6">
    <fill>
      <patternFill patternType="none"/>
    </fill>
    <fill>
      <patternFill patternType="gray125"/>
    </fill>
    <fill>
      <patternFill patternType="solid">
        <fgColor theme="8" tint="-0.249977111117893"/>
        <bgColor indexed="64"/>
      </patternFill>
    </fill>
    <fill>
      <patternFill patternType="solid">
        <fgColor rgb="FFFF5050"/>
        <bgColor indexed="64"/>
      </patternFill>
    </fill>
    <fill>
      <patternFill patternType="solid">
        <fgColor theme="9" tint="0.39997558519241921"/>
        <bgColor indexed="64"/>
      </patternFill>
    </fill>
    <fill>
      <patternFill patternType="solid">
        <fgColor theme="5"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2">
    <xf numFmtId="0" fontId="0" fillId="0" borderId="0" xfId="0"/>
    <xf numFmtId="0" fontId="0" fillId="0" borderId="0" xfId="0" applyAlignment="1">
      <alignment horizontal="center"/>
    </xf>
    <xf numFmtId="0" fontId="0" fillId="0" borderId="0" xfId="0" applyAlignment="1">
      <alignment vertical="center"/>
    </xf>
    <xf numFmtId="0" fontId="0" fillId="0" borderId="0" xfId="0" applyAlignment="1">
      <alignment wrapText="1"/>
    </xf>
    <xf numFmtId="3" fontId="0" fillId="0" borderId="0" xfId="0" applyNumberFormat="1"/>
    <xf numFmtId="0" fontId="0" fillId="0" borderId="0" xfId="0" applyAlignment="1">
      <alignment horizontal="right" wrapText="1"/>
    </xf>
    <xf numFmtId="0" fontId="0" fillId="0" borderId="0" xfId="0" applyAlignment="1">
      <alignment horizontal="right"/>
    </xf>
    <xf numFmtId="3" fontId="0" fillId="0" borderId="0" xfId="0" applyNumberFormat="1" applyAlignment="1">
      <alignment horizontal="right"/>
    </xf>
    <xf numFmtId="0" fontId="2" fillId="0" borderId="1" xfId="0" applyFont="1" applyBorder="1"/>
    <xf numFmtId="0" fontId="2" fillId="0" borderId="1" xfId="0" applyFont="1" applyBorder="1" applyAlignment="1">
      <alignment horizontal="center"/>
    </xf>
    <xf numFmtId="0" fontId="2" fillId="0" borderId="1" xfId="0" applyFont="1" applyBorder="1" applyAlignment="1">
      <alignment horizontal="right" wrapText="1"/>
    </xf>
    <xf numFmtId="0" fontId="2" fillId="0" borderId="1" xfId="0" applyFont="1" applyBorder="1" applyAlignment="1">
      <alignment horizontal="right"/>
    </xf>
    <xf numFmtId="3" fontId="2" fillId="0" borderId="1" xfId="0" applyNumberFormat="1" applyFont="1" applyBorder="1" applyAlignment="1">
      <alignment horizontal="right"/>
    </xf>
    <xf numFmtId="0" fontId="3" fillId="2" borderId="1" xfId="0" applyFont="1" applyFill="1" applyBorder="1"/>
    <xf numFmtId="0" fontId="3" fillId="2" borderId="1" xfId="0" applyFont="1" applyFill="1" applyBorder="1" applyAlignment="1">
      <alignment horizontal="center"/>
    </xf>
    <xf numFmtId="0" fontId="5" fillId="3" borderId="1" xfId="0" applyFont="1" applyFill="1" applyBorder="1"/>
    <xf numFmtId="0" fontId="5" fillId="3" borderId="1" xfId="0" applyFont="1" applyFill="1" applyBorder="1" applyAlignment="1">
      <alignment horizontal="center"/>
    </xf>
    <xf numFmtId="0" fontId="0" fillId="0" borderId="1" xfId="0" applyBorder="1"/>
    <xf numFmtId="0" fontId="0" fillId="0" borderId="1" xfId="0" applyBorder="1" applyAlignment="1">
      <alignment horizontal="center"/>
    </xf>
    <xf numFmtId="0" fontId="0" fillId="0" borderId="1" xfId="0" applyBorder="1" applyAlignment="1">
      <alignment horizontal="right" wrapText="1"/>
    </xf>
    <xf numFmtId="0" fontId="0" fillId="0" borderId="1" xfId="0" applyBorder="1" applyAlignment="1">
      <alignment horizontal="right"/>
    </xf>
    <xf numFmtId="9" fontId="0" fillId="5" borderId="1" xfId="0" applyNumberFormat="1" applyFill="1" applyBorder="1" applyAlignment="1">
      <alignment horizontal="center" vertical="center"/>
    </xf>
    <xf numFmtId="3" fontId="0" fillId="0" borderId="1" xfId="0" applyNumberFormat="1" applyBorder="1" applyAlignment="1">
      <alignment horizontal="right"/>
    </xf>
    <xf numFmtId="0" fontId="10" fillId="0" borderId="1" xfId="0" applyFont="1" applyBorder="1" applyAlignment="1">
      <alignment horizontal="right" wrapText="1"/>
    </xf>
    <xf numFmtId="0" fontId="0" fillId="0" borderId="1" xfId="0" applyBorder="1" applyAlignment="1">
      <alignment vertical="center" wrapText="1"/>
    </xf>
    <xf numFmtId="0" fontId="6" fillId="0" borderId="1" xfId="0" applyFont="1" applyBorder="1" applyAlignment="1">
      <alignment vertical="center" wrapText="1"/>
    </xf>
    <xf numFmtId="0" fontId="10" fillId="0" borderId="1" xfId="0" applyFont="1" applyBorder="1" applyAlignment="1">
      <alignment horizontal="right"/>
    </xf>
    <xf numFmtId="3" fontId="0" fillId="0" borderId="1" xfId="0" applyNumberFormat="1" applyBorder="1" applyAlignment="1">
      <alignment horizontal="right" wrapText="1"/>
    </xf>
    <xf numFmtId="3" fontId="6" fillId="0" borderId="1" xfId="0" applyNumberFormat="1" applyFont="1" applyBorder="1" applyAlignment="1">
      <alignment horizontal="right" wrapText="1"/>
    </xf>
    <xf numFmtId="0" fontId="12" fillId="0" borderId="1" xfId="0" applyFont="1" applyBorder="1" applyAlignment="1">
      <alignment horizontal="right" wrapText="1"/>
    </xf>
    <xf numFmtId="0" fontId="6" fillId="0" borderId="1" xfId="0" applyFont="1" applyBorder="1" applyAlignment="1">
      <alignment horizontal="right" wrapText="1"/>
    </xf>
    <xf numFmtId="3" fontId="1" fillId="0" borderId="1" xfId="0" applyNumberFormat="1" applyFont="1" applyBorder="1" applyAlignment="1">
      <alignment horizontal="right" wrapText="1"/>
    </xf>
    <xf numFmtId="0" fontId="0" fillId="0" borderId="1" xfId="0" applyBorder="1" applyAlignment="1">
      <alignment horizontal="left" vertical="center" wrapText="1"/>
    </xf>
    <xf numFmtId="164" fontId="0" fillId="0" borderId="1" xfId="0" applyNumberFormat="1" applyBorder="1" applyAlignment="1">
      <alignment horizontal="right"/>
    </xf>
    <xf numFmtId="0" fontId="6" fillId="0" borderId="1" xfId="0" applyFont="1" applyBorder="1" applyAlignment="1">
      <alignment horizontal="right"/>
    </xf>
    <xf numFmtId="0" fontId="7" fillId="0" borderId="1" xfId="0" applyFont="1" applyBorder="1" applyAlignment="1">
      <alignment horizontal="right"/>
    </xf>
    <xf numFmtId="164" fontId="6" fillId="0" borderId="1" xfId="0" applyNumberFormat="1" applyFont="1" applyBorder="1" applyAlignment="1">
      <alignment horizontal="right"/>
    </xf>
    <xf numFmtId="0" fontId="0" fillId="0" borderId="1" xfId="0" applyBorder="1" applyAlignment="1">
      <alignment wrapText="1"/>
    </xf>
    <xf numFmtId="0" fontId="6" fillId="0" borderId="1" xfId="0" applyFont="1" applyBorder="1"/>
    <xf numFmtId="0" fontId="6" fillId="0" borderId="1" xfId="0" applyFont="1" applyBorder="1" applyAlignment="1">
      <alignment horizontal="center"/>
    </xf>
    <xf numFmtId="3" fontId="6" fillId="0" borderId="1" xfId="0" applyNumberFormat="1" applyFont="1" applyBorder="1" applyAlignment="1">
      <alignment horizontal="right"/>
    </xf>
    <xf numFmtId="0" fontId="1" fillId="0" borderId="1" xfId="0" applyFont="1" applyBorder="1" applyAlignment="1">
      <alignment horizontal="right" wrapText="1"/>
    </xf>
    <xf numFmtId="0" fontId="6" fillId="0" borderId="1" xfId="0" applyFont="1" applyBorder="1" applyAlignment="1">
      <alignment wrapText="1"/>
    </xf>
    <xf numFmtId="9" fontId="0" fillId="4" borderId="1" xfId="0" applyNumberFormat="1" applyFill="1" applyBorder="1" applyAlignment="1">
      <alignment horizontal="right"/>
    </xf>
    <xf numFmtId="0" fontId="2" fillId="0" borderId="1" xfId="0" applyFont="1" applyBorder="1" applyAlignment="1">
      <alignment wrapText="1"/>
    </xf>
    <xf numFmtId="3" fontId="2" fillId="0" borderId="1" xfId="0" applyNumberFormat="1" applyFont="1" applyBorder="1"/>
    <xf numFmtId="0" fontId="0" fillId="0" borderId="1" xfId="0" applyBorder="1" applyAlignment="1">
      <alignment vertical="center"/>
    </xf>
    <xf numFmtId="3" fontId="0" fillId="0" borderId="1" xfId="0" applyNumberFormat="1" applyBorder="1"/>
    <xf numFmtId="164" fontId="0" fillId="0" borderId="1" xfId="0" applyNumberFormat="1" applyBorder="1"/>
    <xf numFmtId="0" fontId="11" fillId="0" borderId="1" xfId="0" applyFont="1" applyBorder="1" applyAlignment="1">
      <alignment horizontal="right" wrapText="1"/>
    </xf>
    <xf numFmtId="8" fontId="9" fillId="0" borderId="1" xfId="0" applyNumberFormat="1" applyFont="1" applyBorder="1"/>
    <xf numFmtId="164" fontId="6" fillId="0" borderId="1" xfId="0" applyNumberFormat="1" applyFont="1" applyBorder="1"/>
    <xf numFmtId="3" fontId="1" fillId="0" borderId="1" xfId="0" applyNumberFormat="1" applyFont="1" applyBorder="1" applyAlignment="1">
      <alignment horizontal="right"/>
    </xf>
    <xf numFmtId="164" fontId="6" fillId="0" borderId="1" xfId="0" applyNumberFormat="1" applyFont="1" applyBorder="1" applyAlignment="1">
      <alignment horizontal="right" wrapText="1"/>
    </xf>
    <xf numFmtId="164" fontId="6" fillId="0" borderId="1" xfId="0" applyNumberFormat="1" applyFont="1" applyBorder="1" applyAlignment="1">
      <alignment wrapText="1"/>
    </xf>
    <xf numFmtId="9" fontId="0" fillId="4" borderId="1" xfId="0" applyNumberFormat="1" applyFill="1" applyBorder="1" applyAlignment="1">
      <alignment horizontal="center" vertical="center"/>
    </xf>
    <xf numFmtId="0" fontId="5" fillId="3" borderId="1" xfId="0" applyFont="1" applyFill="1" applyBorder="1" applyAlignment="1">
      <alignment horizontal="left"/>
    </xf>
    <xf numFmtId="0" fontId="3" fillId="2" borderId="1" xfId="0" applyFont="1" applyFill="1" applyBorder="1" applyAlignment="1">
      <alignment horizontal="left" wrapText="1"/>
    </xf>
    <xf numFmtId="0" fontId="3" fillId="2" borderId="1" xfId="0" applyFont="1" applyFill="1" applyBorder="1" applyAlignment="1">
      <alignment horizontal="left"/>
    </xf>
    <xf numFmtId="0" fontId="5" fillId="3" borderId="1" xfId="0" applyFont="1" applyFill="1" applyBorder="1" applyAlignment="1">
      <alignment horizontal="left" wrapText="1"/>
    </xf>
    <xf numFmtId="0" fontId="8" fillId="3" borderId="1" xfId="0" applyFont="1" applyFill="1" applyBorder="1" applyAlignment="1">
      <alignment horizontal="left"/>
    </xf>
    <xf numFmtId="0" fontId="1" fillId="0" borderId="1" xfId="0" applyNumberFormat="1" applyFont="1" applyBorder="1" applyAlignment="1">
      <alignment horizontal="right"/>
    </xf>
  </cellXfs>
  <cellStyles count="1">
    <cellStyle name="Normal" xfId="0" builtinId="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8FCEE-CC7B-4A8C-A908-C585DE8699D3}">
  <sheetPr>
    <pageSetUpPr fitToPage="1"/>
  </sheetPr>
  <dimension ref="A1:K54"/>
  <sheetViews>
    <sheetView zoomScaleNormal="100" workbookViewId="0">
      <pane ySplit="1" topLeftCell="A47" activePane="bottomLeft" state="frozen"/>
      <selection pane="bottomLeft" activeCell="G61" sqref="G61"/>
    </sheetView>
  </sheetViews>
  <sheetFormatPr baseColWidth="10" defaultRowHeight="14.4" x14ac:dyDescent="0.3"/>
  <cols>
    <col min="1" max="1" width="7.6640625" bestFit="1" customWidth="1"/>
    <col min="2" max="2" width="5.44140625" style="1" customWidth="1"/>
    <col min="3" max="3" width="80.77734375" customWidth="1"/>
    <col min="4" max="4" width="14.77734375" style="5" customWidth="1"/>
    <col min="5" max="5" width="12.44140625" style="6" bestFit="1" customWidth="1"/>
    <col min="6" max="6" width="8" style="6" customWidth="1"/>
    <col min="7" max="7" width="15.77734375" style="6" customWidth="1"/>
    <col min="8" max="8" width="15.77734375" style="7" customWidth="1"/>
    <col min="9" max="9" width="26.77734375" style="6" customWidth="1"/>
  </cols>
  <sheetData>
    <row r="1" spans="1:9" ht="28.8" x14ac:dyDescent="0.3">
      <c r="A1" s="8" t="s">
        <v>52</v>
      </c>
      <c r="B1" s="9" t="s">
        <v>51</v>
      </c>
      <c r="C1" s="8" t="s">
        <v>50</v>
      </c>
      <c r="D1" s="10" t="s">
        <v>1</v>
      </c>
      <c r="E1" s="11" t="s">
        <v>2</v>
      </c>
      <c r="F1" s="11" t="s">
        <v>3</v>
      </c>
      <c r="G1" s="10" t="s">
        <v>4</v>
      </c>
      <c r="H1" s="12" t="s">
        <v>5</v>
      </c>
      <c r="I1" s="11" t="s">
        <v>142</v>
      </c>
    </row>
    <row r="2" spans="1:9" ht="21" x14ac:dyDescent="0.4">
      <c r="A2" s="13" t="s">
        <v>0</v>
      </c>
      <c r="B2" s="14">
        <v>1</v>
      </c>
      <c r="C2" s="58" t="s">
        <v>11</v>
      </c>
      <c r="D2" s="58"/>
      <c r="E2" s="58"/>
      <c r="F2" s="58"/>
      <c r="G2" s="58"/>
      <c r="H2" s="58"/>
      <c r="I2" s="58"/>
    </row>
    <row r="3" spans="1:9" ht="34.200000000000003" customHeight="1" x14ac:dyDescent="0.35">
      <c r="A3" s="15" t="s">
        <v>9</v>
      </c>
      <c r="B3" s="16" t="s">
        <v>10</v>
      </c>
      <c r="C3" s="59" t="s">
        <v>12</v>
      </c>
      <c r="D3" s="59"/>
      <c r="E3" s="59"/>
      <c r="F3" s="59"/>
      <c r="G3" s="59"/>
      <c r="H3" s="59"/>
      <c r="I3" s="59"/>
    </row>
    <row r="4" spans="1:9" ht="48.6" x14ac:dyDescent="0.3">
      <c r="A4" s="17" t="s">
        <v>53</v>
      </c>
      <c r="B4" s="18">
        <v>1</v>
      </c>
      <c r="C4" s="17" t="s">
        <v>92</v>
      </c>
      <c r="D4" s="19" t="s">
        <v>196</v>
      </c>
      <c r="E4" s="19" t="s">
        <v>139</v>
      </c>
      <c r="F4" s="20">
        <v>2025</v>
      </c>
      <c r="G4" s="21">
        <v>0.05</v>
      </c>
      <c r="H4" s="22">
        <v>0</v>
      </c>
      <c r="I4" s="23" t="s">
        <v>182</v>
      </c>
    </row>
    <row r="5" spans="1:9" ht="28.8" x14ac:dyDescent="0.3">
      <c r="A5" s="17" t="s">
        <v>53</v>
      </c>
      <c r="B5" s="18">
        <v>2</v>
      </c>
      <c r="C5" s="24" t="s">
        <v>54</v>
      </c>
      <c r="D5" s="19" t="s">
        <v>195</v>
      </c>
      <c r="E5" s="19" t="s">
        <v>196</v>
      </c>
      <c r="F5" s="20">
        <v>2025</v>
      </c>
      <c r="G5" s="21">
        <v>0.9</v>
      </c>
      <c r="H5" s="22">
        <v>0</v>
      </c>
      <c r="I5" s="23" t="s">
        <v>187</v>
      </c>
    </row>
    <row r="6" spans="1:9" ht="28.8" x14ac:dyDescent="0.3">
      <c r="A6" s="17" t="s">
        <v>53</v>
      </c>
      <c r="B6" s="18">
        <v>3</v>
      </c>
      <c r="C6" s="24" t="s">
        <v>55</v>
      </c>
      <c r="D6" s="19" t="s">
        <v>195</v>
      </c>
      <c r="E6" s="19" t="s">
        <v>196</v>
      </c>
      <c r="F6" s="20">
        <v>2025</v>
      </c>
      <c r="G6" s="21">
        <v>0.9</v>
      </c>
      <c r="H6" s="22">
        <v>0</v>
      </c>
      <c r="I6" s="23" t="s">
        <v>167</v>
      </c>
    </row>
    <row r="7" spans="1:9" ht="28.8" x14ac:dyDescent="0.3">
      <c r="A7" s="17" t="s">
        <v>53</v>
      </c>
      <c r="B7" s="18">
        <v>4</v>
      </c>
      <c r="C7" s="25" t="s">
        <v>117</v>
      </c>
      <c r="D7" s="19" t="s">
        <v>195</v>
      </c>
      <c r="E7" s="19" t="s">
        <v>196</v>
      </c>
      <c r="F7" s="20">
        <v>2025</v>
      </c>
      <c r="G7" s="21">
        <v>0.5</v>
      </c>
      <c r="H7" s="22">
        <v>0</v>
      </c>
      <c r="I7" s="23" t="s">
        <v>179</v>
      </c>
    </row>
    <row r="8" spans="1:9" ht="28.8" x14ac:dyDescent="0.3">
      <c r="A8" s="17" t="s">
        <v>53</v>
      </c>
      <c r="B8" s="18">
        <v>5</v>
      </c>
      <c r="C8" s="24" t="s">
        <v>180</v>
      </c>
      <c r="D8" s="19"/>
      <c r="E8" s="19" t="s">
        <v>58</v>
      </c>
      <c r="F8" s="20">
        <v>2026</v>
      </c>
      <c r="G8" s="20"/>
      <c r="H8" s="22">
        <v>0</v>
      </c>
      <c r="I8" s="26"/>
    </row>
    <row r="9" spans="1:9" x14ac:dyDescent="0.3">
      <c r="A9" s="17" t="s">
        <v>53</v>
      </c>
      <c r="B9" s="18">
        <v>6</v>
      </c>
      <c r="C9" s="24" t="s">
        <v>57</v>
      </c>
      <c r="D9" s="19" t="s">
        <v>196</v>
      </c>
      <c r="E9" s="19"/>
      <c r="F9" s="20">
        <v>2026</v>
      </c>
      <c r="G9" s="20"/>
      <c r="H9" s="22">
        <v>0</v>
      </c>
      <c r="I9" s="26"/>
    </row>
    <row r="10" spans="1:9" ht="21" x14ac:dyDescent="0.4">
      <c r="A10" s="13" t="s">
        <v>0</v>
      </c>
      <c r="B10" s="14">
        <v>2</v>
      </c>
      <c r="C10" s="58" t="s">
        <v>23</v>
      </c>
      <c r="D10" s="58"/>
      <c r="E10" s="58"/>
      <c r="F10" s="58"/>
      <c r="G10" s="58"/>
      <c r="H10" s="58"/>
      <c r="I10" s="58"/>
    </row>
    <row r="11" spans="1:9" ht="18" x14ac:dyDescent="0.35">
      <c r="A11" s="15" t="s">
        <v>9</v>
      </c>
      <c r="B11" s="16" t="s">
        <v>13</v>
      </c>
      <c r="C11" s="56" t="s">
        <v>18</v>
      </c>
      <c r="D11" s="56"/>
      <c r="E11" s="56"/>
      <c r="F11" s="56"/>
      <c r="G11" s="56"/>
      <c r="H11" s="56"/>
      <c r="I11" s="56"/>
    </row>
    <row r="12" spans="1:9" ht="28.8" x14ac:dyDescent="0.3">
      <c r="A12" s="17" t="s">
        <v>53</v>
      </c>
      <c r="B12" s="18">
        <v>7</v>
      </c>
      <c r="C12" s="24" t="s">
        <v>137</v>
      </c>
      <c r="D12" s="19" t="s">
        <v>195</v>
      </c>
      <c r="E12" s="19" t="s">
        <v>196</v>
      </c>
      <c r="F12" s="20">
        <v>2025</v>
      </c>
      <c r="G12" s="21">
        <v>0.9</v>
      </c>
      <c r="H12" s="22">
        <v>0</v>
      </c>
      <c r="I12" s="23" t="s">
        <v>188</v>
      </c>
    </row>
    <row r="13" spans="1:9" ht="43.2" x14ac:dyDescent="0.3">
      <c r="A13" s="17" t="s">
        <v>53</v>
      </c>
      <c r="B13" s="18">
        <v>8</v>
      </c>
      <c r="C13" s="24" t="s">
        <v>59</v>
      </c>
      <c r="D13" s="19" t="s">
        <v>196</v>
      </c>
      <c r="E13" s="20"/>
      <c r="F13" s="20">
        <v>2027</v>
      </c>
      <c r="G13" s="20"/>
      <c r="H13" s="27" t="s">
        <v>118</v>
      </c>
      <c r="I13" s="20"/>
    </row>
    <row r="14" spans="1:9" ht="43.2" x14ac:dyDescent="0.3">
      <c r="A14" s="17" t="s">
        <v>53</v>
      </c>
      <c r="B14" s="18">
        <v>9</v>
      </c>
      <c r="C14" s="24" t="s">
        <v>140</v>
      </c>
      <c r="D14" s="19" t="s">
        <v>195</v>
      </c>
      <c r="E14" s="20"/>
      <c r="F14" s="20">
        <v>2026</v>
      </c>
      <c r="G14" s="20"/>
      <c r="H14" s="28">
        <v>75000</v>
      </c>
      <c r="I14" s="26" t="s">
        <v>173</v>
      </c>
    </row>
    <row r="15" spans="1:9" ht="18" x14ac:dyDescent="0.35">
      <c r="A15" s="15" t="s">
        <v>9</v>
      </c>
      <c r="B15" s="16" t="s">
        <v>14</v>
      </c>
      <c r="C15" s="56" t="s">
        <v>19</v>
      </c>
      <c r="D15" s="56"/>
      <c r="E15" s="56"/>
      <c r="F15" s="56"/>
      <c r="G15" s="56"/>
      <c r="H15" s="56"/>
      <c r="I15" s="56"/>
    </row>
    <row r="16" spans="1:9" ht="43.2" x14ac:dyDescent="0.3">
      <c r="A16" s="17" t="s">
        <v>53</v>
      </c>
      <c r="B16" s="18">
        <v>10</v>
      </c>
      <c r="C16" s="25" t="s">
        <v>153</v>
      </c>
      <c r="D16" s="19" t="s">
        <v>138</v>
      </c>
      <c r="E16" s="20"/>
      <c r="F16" s="19" t="s">
        <v>89</v>
      </c>
      <c r="G16" s="20"/>
      <c r="H16" s="22">
        <f>38509-35407</f>
        <v>3102</v>
      </c>
      <c r="I16" s="19"/>
    </row>
    <row r="17" spans="1:9" ht="28.8" x14ac:dyDescent="0.3">
      <c r="A17" s="17" t="s">
        <v>53</v>
      </c>
      <c r="B17" s="18">
        <v>11</v>
      </c>
      <c r="C17" s="25" t="s">
        <v>181</v>
      </c>
      <c r="D17" s="19" t="s">
        <v>138</v>
      </c>
      <c r="E17" s="20"/>
      <c r="F17" s="19">
        <v>2026</v>
      </c>
      <c r="G17" s="20"/>
      <c r="H17" s="22">
        <v>300</v>
      </c>
      <c r="I17" s="29" t="s">
        <v>189</v>
      </c>
    </row>
    <row r="18" spans="1:9" ht="18" x14ac:dyDescent="0.35">
      <c r="A18" s="15" t="s">
        <v>9</v>
      </c>
      <c r="B18" s="16" t="s">
        <v>15</v>
      </c>
      <c r="C18" s="56" t="s">
        <v>20</v>
      </c>
      <c r="D18" s="56"/>
      <c r="E18" s="56"/>
      <c r="F18" s="56"/>
      <c r="G18" s="56"/>
      <c r="H18" s="56"/>
      <c r="I18" s="56"/>
    </row>
    <row r="19" spans="1:9" ht="28.8" x14ac:dyDescent="0.3">
      <c r="A19" s="17" t="s">
        <v>53</v>
      </c>
      <c r="B19" s="18">
        <v>12</v>
      </c>
      <c r="C19" s="24" t="s">
        <v>154</v>
      </c>
      <c r="D19" s="19" t="s">
        <v>60</v>
      </c>
      <c r="E19" s="20"/>
      <c r="F19" s="20">
        <v>2027</v>
      </c>
      <c r="G19" s="20"/>
      <c r="H19" s="22"/>
      <c r="I19" s="20"/>
    </row>
    <row r="20" spans="1:9" ht="28.8" x14ac:dyDescent="0.3">
      <c r="A20" s="17" t="s">
        <v>53</v>
      </c>
      <c r="B20" s="18">
        <v>13</v>
      </c>
      <c r="C20" s="25" t="s">
        <v>163</v>
      </c>
      <c r="D20" s="19" t="s">
        <v>196</v>
      </c>
      <c r="E20" s="30" t="s">
        <v>119</v>
      </c>
      <c r="F20" s="20">
        <v>2026</v>
      </c>
      <c r="G20" s="20"/>
      <c r="H20" s="31"/>
      <c r="I20" s="23" t="s">
        <v>174</v>
      </c>
    </row>
    <row r="21" spans="1:9" ht="28.8" x14ac:dyDescent="0.3">
      <c r="A21" s="17" t="s">
        <v>53</v>
      </c>
      <c r="B21" s="18">
        <v>14</v>
      </c>
      <c r="C21" s="25" t="s">
        <v>155</v>
      </c>
      <c r="D21" s="19" t="s">
        <v>196</v>
      </c>
      <c r="E21" s="20"/>
      <c r="F21" s="20">
        <v>2025</v>
      </c>
      <c r="G21" s="20"/>
      <c r="H21" s="22">
        <v>0</v>
      </c>
      <c r="I21" s="20"/>
    </row>
    <row r="22" spans="1:9" x14ac:dyDescent="0.3">
      <c r="A22" s="17" t="s">
        <v>53</v>
      </c>
      <c r="B22" s="18">
        <v>15</v>
      </c>
      <c r="C22" s="17" t="s">
        <v>66</v>
      </c>
      <c r="D22" s="19" t="s">
        <v>196</v>
      </c>
      <c r="E22" s="20"/>
      <c r="F22" s="20">
        <v>2027</v>
      </c>
      <c r="G22" s="20"/>
      <c r="H22" s="22">
        <v>0</v>
      </c>
      <c r="I22" s="20"/>
    </row>
    <row r="23" spans="1:9" ht="18" x14ac:dyDescent="0.35">
      <c r="A23" s="15" t="s">
        <v>9</v>
      </c>
      <c r="B23" s="16" t="s">
        <v>16</v>
      </c>
      <c r="C23" s="56" t="s">
        <v>21</v>
      </c>
      <c r="D23" s="56"/>
      <c r="E23" s="56"/>
      <c r="F23" s="56"/>
      <c r="G23" s="56"/>
      <c r="H23" s="56"/>
      <c r="I23" s="56"/>
    </row>
    <row r="24" spans="1:9" ht="36.6" x14ac:dyDescent="0.3">
      <c r="A24" s="17" t="s">
        <v>53</v>
      </c>
      <c r="B24" s="18">
        <v>16</v>
      </c>
      <c r="C24" s="24" t="s">
        <v>61</v>
      </c>
      <c r="D24" s="19" t="s">
        <v>196</v>
      </c>
      <c r="E24" s="20" t="s">
        <v>64</v>
      </c>
      <c r="F24" s="20">
        <v>2025</v>
      </c>
      <c r="G24" s="21">
        <v>0.8</v>
      </c>
      <c r="H24" s="22"/>
      <c r="I24" s="23" t="s">
        <v>168</v>
      </c>
    </row>
    <row r="25" spans="1:9" ht="28.8" x14ac:dyDescent="0.3">
      <c r="A25" s="17" t="s">
        <v>53</v>
      </c>
      <c r="B25" s="18">
        <v>17</v>
      </c>
      <c r="C25" s="24" t="s">
        <v>62</v>
      </c>
      <c r="D25" s="19" t="s">
        <v>196</v>
      </c>
      <c r="E25" s="20"/>
      <c r="F25" s="20">
        <v>2025</v>
      </c>
      <c r="G25" s="20"/>
      <c r="H25" s="22"/>
      <c r="I25" s="20"/>
    </row>
    <row r="26" spans="1:9" ht="28.8" x14ac:dyDescent="0.3">
      <c r="A26" s="17" t="s">
        <v>53</v>
      </c>
      <c r="B26" s="18">
        <v>18</v>
      </c>
      <c r="C26" s="32" t="s">
        <v>156</v>
      </c>
      <c r="D26" s="19" t="s">
        <v>196</v>
      </c>
      <c r="E26" s="19" t="s">
        <v>63</v>
      </c>
      <c r="F26" s="20">
        <v>2028</v>
      </c>
      <c r="G26" s="20"/>
      <c r="H26" s="33">
        <f>31620*2</f>
        <v>63240</v>
      </c>
      <c r="I26" s="23" t="s">
        <v>175</v>
      </c>
    </row>
    <row r="27" spans="1:9" ht="18" x14ac:dyDescent="0.35">
      <c r="A27" s="15" t="s">
        <v>9</v>
      </c>
      <c r="B27" s="16" t="s">
        <v>17</v>
      </c>
      <c r="C27" s="56" t="s">
        <v>22</v>
      </c>
      <c r="D27" s="56"/>
      <c r="E27" s="56"/>
      <c r="F27" s="56"/>
      <c r="G27" s="56"/>
      <c r="H27" s="56"/>
      <c r="I27" s="56"/>
    </row>
    <row r="28" spans="1:9" x14ac:dyDescent="0.3">
      <c r="A28" s="17" t="s">
        <v>53</v>
      </c>
      <c r="B28" s="18">
        <v>19</v>
      </c>
      <c r="C28" s="17" t="s">
        <v>65</v>
      </c>
      <c r="D28" s="19" t="s">
        <v>195</v>
      </c>
      <c r="E28" s="19" t="s">
        <v>196</v>
      </c>
      <c r="F28" s="20">
        <v>2026</v>
      </c>
      <c r="G28" s="21">
        <v>0.7</v>
      </c>
      <c r="H28" s="22">
        <v>0</v>
      </c>
      <c r="I28" s="23" t="s">
        <v>190</v>
      </c>
    </row>
    <row r="29" spans="1:9" ht="40.799999999999997" customHeight="1" x14ac:dyDescent="0.4">
      <c r="A29" s="13" t="s">
        <v>0</v>
      </c>
      <c r="B29" s="14">
        <v>3</v>
      </c>
      <c r="C29" s="57" t="s">
        <v>120</v>
      </c>
      <c r="D29" s="57"/>
      <c r="E29" s="57"/>
      <c r="F29" s="57"/>
      <c r="G29" s="57"/>
      <c r="H29" s="57"/>
      <c r="I29" s="57"/>
    </row>
    <row r="30" spans="1:9" ht="18" x14ac:dyDescent="0.35">
      <c r="A30" s="15" t="s">
        <v>9</v>
      </c>
      <c r="B30" s="16" t="s">
        <v>24</v>
      </c>
      <c r="C30" s="56" t="s">
        <v>93</v>
      </c>
      <c r="D30" s="56"/>
      <c r="E30" s="56"/>
      <c r="F30" s="56"/>
      <c r="G30" s="56"/>
      <c r="H30" s="56"/>
      <c r="I30" s="56"/>
    </row>
    <row r="31" spans="1:9" x14ac:dyDescent="0.3">
      <c r="A31" s="17" t="s">
        <v>53</v>
      </c>
      <c r="B31" s="18">
        <v>20</v>
      </c>
      <c r="C31" s="25" t="s">
        <v>124</v>
      </c>
      <c r="D31" s="34" t="s">
        <v>176</v>
      </c>
      <c r="E31" s="35"/>
      <c r="F31" s="34">
        <v>2026</v>
      </c>
      <c r="G31" s="35"/>
      <c r="H31" s="36">
        <v>2200</v>
      </c>
      <c r="I31" s="20"/>
    </row>
    <row r="32" spans="1:9" ht="28.8" x14ac:dyDescent="0.3">
      <c r="A32" s="17" t="s">
        <v>53</v>
      </c>
      <c r="B32" s="18">
        <v>21</v>
      </c>
      <c r="C32" s="24" t="s">
        <v>94</v>
      </c>
      <c r="D32" s="34" t="s">
        <v>177</v>
      </c>
      <c r="E32" s="34" t="s">
        <v>95</v>
      </c>
      <c r="F32" s="34">
        <v>2026</v>
      </c>
      <c r="G32" s="61"/>
      <c r="H32" s="36">
        <v>980</v>
      </c>
      <c r="I32" s="23" t="s">
        <v>191</v>
      </c>
    </row>
    <row r="33" spans="1:9" ht="18" x14ac:dyDescent="0.35">
      <c r="A33" s="15" t="s">
        <v>9</v>
      </c>
      <c r="B33" s="16" t="s">
        <v>25</v>
      </c>
      <c r="C33" s="56" t="s">
        <v>26</v>
      </c>
      <c r="D33" s="56"/>
      <c r="E33" s="56"/>
      <c r="F33" s="56"/>
      <c r="G33" s="56"/>
      <c r="H33" s="56"/>
      <c r="I33" s="56"/>
    </row>
    <row r="34" spans="1:9" ht="28.8" x14ac:dyDescent="0.3">
      <c r="A34" s="17" t="s">
        <v>53</v>
      </c>
      <c r="B34" s="18">
        <v>22</v>
      </c>
      <c r="C34" s="24" t="s">
        <v>67</v>
      </c>
      <c r="D34" s="19" t="s">
        <v>196</v>
      </c>
      <c r="E34" s="20"/>
      <c r="F34" s="20">
        <v>2028</v>
      </c>
      <c r="G34" s="20"/>
      <c r="H34" s="22">
        <v>0</v>
      </c>
      <c r="I34" s="20"/>
    </row>
    <row r="35" spans="1:9" ht="36.6" x14ac:dyDescent="0.3">
      <c r="A35" s="17" t="s">
        <v>53</v>
      </c>
      <c r="B35" s="18">
        <v>23</v>
      </c>
      <c r="C35" s="24" t="s">
        <v>68</v>
      </c>
      <c r="D35" s="19" t="s">
        <v>197</v>
      </c>
      <c r="E35" s="19" t="s">
        <v>85</v>
      </c>
      <c r="F35" s="20">
        <v>2026</v>
      </c>
      <c r="G35" s="20"/>
      <c r="H35" s="22">
        <v>0</v>
      </c>
      <c r="I35" s="23" t="s">
        <v>192</v>
      </c>
    </row>
    <row r="36" spans="1:9" ht="21" customHeight="1" x14ac:dyDescent="0.4">
      <c r="A36" s="13" t="s">
        <v>0</v>
      </c>
      <c r="B36" s="14">
        <v>4</v>
      </c>
      <c r="C36" s="57" t="s">
        <v>96</v>
      </c>
      <c r="D36" s="57"/>
      <c r="E36" s="57"/>
      <c r="F36" s="57"/>
      <c r="G36" s="57"/>
      <c r="H36" s="57"/>
      <c r="I36" s="57"/>
    </row>
    <row r="37" spans="1:9" ht="18" x14ac:dyDescent="0.35">
      <c r="A37" s="15" t="s">
        <v>9</v>
      </c>
      <c r="B37" s="16" t="s">
        <v>27</v>
      </c>
      <c r="C37" s="56" t="s">
        <v>113</v>
      </c>
      <c r="D37" s="56"/>
      <c r="E37" s="56"/>
      <c r="F37" s="56"/>
      <c r="G37" s="56"/>
      <c r="H37" s="56"/>
      <c r="I37" s="56"/>
    </row>
    <row r="38" spans="1:9" ht="28.8" x14ac:dyDescent="0.3">
      <c r="A38" s="17" t="s">
        <v>53</v>
      </c>
      <c r="B38" s="18">
        <v>24</v>
      </c>
      <c r="C38" s="37" t="s">
        <v>157</v>
      </c>
      <c r="D38" s="19" t="s">
        <v>198</v>
      </c>
      <c r="E38" s="19" t="s">
        <v>97</v>
      </c>
      <c r="F38" s="20">
        <v>2026</v>
      </c>
      <c r="G38" s="20"/>
      <c r="H38" s="33">
        <v>150000</v>
      </c>
      <c r="I38" s="20"/>
    </row>
    <row r="39" spans="1:9" ht="28.8" x14ac:dyDescent="0.3">
      <c r="A39" s="38" t="s">
        <v>53</v>
      </c>
      <c r="B39" s="39">
        <v>25</v>
      </c>
      <c r="C39" s="25" t="s">
        <v>158</v>
      </c>
      <c r="D39" s="30" t="s">
        <v>97</v>
      </c>
      <c r="E39" s="30"/>
      <c r="F39" s="20">
        <v>2026</v>
      </c>
      <c r="G39" s="34"/>
      <c r="H39" s="40" t="s">
        <v>152</v>
      </c>
      <c r="I39" s="34"/>
    </row>
    <row r="40" spans="1:9" ht="18" x14ac:dyDescent="0.35">
      <c r="A40" s="15" t="s">
        <v>9</v>
      </c>
      <c r="B40" s="16" t="s">
        <v>28</v>
      </c>
      <c r="C40" s="56" t="s">
        <v>114</v>
      </c>
      <c r="D40" s="56"/>
      <c r="E40" s="56"/>
      <c r="F40" s="56"/>
      <c r="G40" s="56"/>
      <c r="H40" s="56"/>
      <c r="I40" s="56"/>
    </row>
    <row r="41" spans="1:9" ht="28.8" x14ac:dyDescent="0.3">
      <c r="A41" s="17" t="s">
        <v>53</v>
      </c>
      <c r="B41" s="18">
        <v>26</v>
      </c>
      <c r="C41" s="24" t="s">
        <v>141</v>
      </c>
      <c r="D41" s="19" t="s">
        <v>198</v>
      </c>
      <c r="E41" s="20"/>
      <c r="F41" s="20">
        <v>2025</v>
      </c>
      <c r="G41" s="20"/>
      <c r="H41" s="22">
        <v>0</v>
      </c>
      <c r="I41" s="20"/>
    </row>
    <row r="42" spans="1:9" ht="48.6" x14ac:dyDescent="0.3">
      <c r="A42" s="17" t="s">
        <v>53</v>
      </c>
      <c r="B42" s="18">
        <v>27</v>
      </c>
      <c r="C42" s="24" t="s">
        <v>88</v>
      </c>
      <c r="D42" s="19" t="s">
        <v>197</v>
      </c>
      <c r="E42" s="20" t="s">
        <v>169</v>
      </c>
      <c r="F42" s="20">
        <v>2025</v>
      </c>
      <c r="G42" s="21">
        <v>0.5</v>
      </c>
      <c r="H42" s="22">
        <v>0</v>
      </c>
      <c r="I42" s="23" t="s">
        <v>193</v>
      </c>
    </row>
    <row r="43" spans="1:9" ht="43.2" x14ac:dyDescent="0.3">
      <c r="A43" s="17" t="s">
        <v>53</v>
      </c>
      <c r="B43" s="18">
        <v>28</v>
      </c>
      <c r="C43" s="25" t="s">
        <v>159</v>
      </c>
      <c r="D43" s="19" t="s">
        <v>199</v>
      </c>
      <c r="E43" s="41"/>
      <c r="F43" s="20">
        <v>2025</v>
      </c>
      <c r="G43" s="20"/>
      <c r="H43" s="40" t="s">
        <v>152</v>
      </c>
      <c r="I43" s="20"/>
    </row>
    <row r="44" spans="1:9" ht="43.2" x14ac:dyDescent="0.3">
      <c r="A44" s="17" t="s">
        <v>53</v>
      </c>
      <c r="B44" s="18">
        <v>29</v>
      </c>
      <c r="C44" s="37" t="s">
        <v>165</v>
      </c>
      <c r="D44" s="19" t="s">
        <v>198</v>
      </c>
      <c r="E44" s="19" t="s">
        <v>200</v>
      </c>
      <c r="F44" s="20"/>
      <c r="G44" s="20"/>
      <c r="H44" s="22">
        <v>0</v>
      </c>
      <c r="I44" s="20"/>
    </row>
    <row r="45" spans="1:9" ht="18" x14ac:dyDescent="0.35">
      <c r="A45" s="15" t="s">
        <v>9</v>
      </c>
      <c r="B45" s="16" t="s">
        <v>29</v>
      </c>
      <c r="C45" s="56" t="s">
        <v>30</v>
      </c>
      <c r="D45" s="56"/>
      <c r="E45" s="56"/>
      <c r="F45" s="56"/>
      <c r="G45" s="56"/>
      <c r="H45" s="56"/>
      <c r="I45" s="56"/>
    </row>
    <row r="46" spans="1:9" ht="28.8" x14ac:dyDescent="0.3">
      <c r="A46" s="17" t="s">
        <v>53</v>
      </c>
      <c r="B46" s="18">
        <f>B44+1</f>
        <v>30</v>
      </c>
      <c r="C46" s="25" t="s">
        <v>98</v>
      </c>
      <c r="D46" s="19" t="s">
        <v>197</v>
      </c>
      <c r="E46" s="20"/>
      <c r="F46" s="20">
        <v>2026</v>
      </c>
      <c r="G46" s="20"/>
      <c r="H46" s="22"/>
      <c r="I46" s="20"/>
    </row>
    <row r="47" spans="1:9" ht="28.8" x14ac:dyDescent="0.3">
      <c r="A47" s="17" t="s">
        <v>53</v>
      </c>
      <c r="B47" s="18">
        <v>31</v>
      </c>
      <c r="C47" s="25" t="s">
        <v>90</v>
      </c>
      <c r="D47" s="19" t="s">
        <v>201</v>
      </c>
      <c r="E47" s="20"/>
      <c r="F47" s="20">
        <v>2025</v>
      </c>
      <c r="G47" s="20"/>
      <c r="H47" s="22"/>
      <c r="I47" s="26" t="s">
        <v>178</v>
      </c>
    </row>
    <row r="48" spans="1:9" ht="28.8" x14ac:dyDescent="0.3">
      <c r="A48" s="17" t="s">
        <v>53</v>
      </c>
      <c r="B48" s="18">
        <v>32</v>
      </c>
      <c r="C48" s="42" t="s">
        <v>125</v>
      </c>
      <c r="D48" s="19" t="s">
        <v>202</v>
      </c>
      <c r="E48" s="20"/>
      <c r="F48" s="20">
        <v>2027</v>
      </c>
      <c r="G48" s="20"/>
      <c r="H48" s="22"/>
      <c r="I48" s="20"/>
    </row>
    <row r="49" spans="1:11" ht="21" x14ac:dyDescent="0.4">
      <c r="A49" s="13" t="s">
        <v>0</v>
      </c>
      <c r="B49" s="14">
        <v>5</v>
      </c>
      <c r="C49" s="57" t="s">
        <v>6</v>
      </c>
      <c r="D49" s="57"/>
      <c r="E49" s="57"/>
      <c r="F49" s="57"/>
      <c r="G49" s="57"/>
      <c r="H49" s="57"/>
      <c r="I49" s="57"/>
    </row>
    <row r="50" spans="1:11" ht="18" x14ac:dyDescent="0.35">
      <c r="A50" s="15" t="s">
        <v>9</v>
      </c>
      <c r="B50" s="16" t="s">
        <v>31</v>
      </c>
      <c r="C50" s="56" t="s">
        <v>110</v>
      </c>
      <c r="D50" s="56"/>
      <c r="E50" s="56"/>
      <c r="F50" s="56"/>
      <c r="G50" s="56"/>
      <c r="H50" s="56"/>
      <c r="I50" s="56"/>
    </row>
    <row r="51" spans="1:11" ht="24.6" x14ac:dyDescent="0.3">
      <c r="A51" s="17" t="s">
        <v>53</v>
      </c>
      <c r="B51" s="18">
        <f>B48+1</f>
        <v>33</v>
      </c>
      <c r="C51" s="24" t="s">
        <v>70</v>
      </c>
      <c r="D51" s="19" t="s">
        <v>195</v>
      </c>
      <c r="E51" s="20"/>
      <c r="F51" s="20" t="s">
        <v>89</v>
      </c>
      <c r="G51" s="43">
        <v>1</v>
      </c>
      <c r="H51" s="22">
        <v>0</v>
      </c>
      <c r="I51" s="23" t="s">
        <v>184</v>
      </c>
    </row>
    <row r="52" spans="1:11" ht="18" x14ac:dyDescent="0.35">
      <c r="A52" s="15" t="s">
        <v>9</v>
      </c>
      <c r="B52" s="16" t="s">
        <v>126</v>
      </c>
      <c r="C52" s="56" t="s">
        <v>111</v>
      </c>
      <c r="D52" s="56"/>
      <c r="E52" s="56"/>
      <c r="F52" s="56"/>
      <c r="G52" s="56"/>
      <c r="H52" s="56"/>
      <c r="I52" s="56"/>
    </row>
    <row r="53" spans="1:11" x14ac:dyDescent="0.3">
      <c r="A53" s="17" t="s">
        <v>53</v>
      </c>
      <c r="B53" s="18">
        <f>B51+1</f>
        <v>34</v>
      </c>
      <c r="C53" s="38" t="s">
        <v>35</v>
      </c>
      <c r="D53" s="19" t="s">
        <v>195</v>
      </c>
      <c r="E53" s="20"/>
      <c r="F53" s="20">
        <v>2029</v>
      </c>
      <c r="G53" s="20"/>
      <c r="H53" s="40" t="s">
        <v>152</v>
      </c>
      <c r="I53" s="20"/>
    </row>
    <row r="54" spans="1:11" ht="28.8" x14ac:dyDescent="0.3">
      <c r="A54" s="17" t="s">
        <v>53</v>
      </c>
      <c r="B54" s="18">
        <v>35</v>
      </c>
      <c r="C54" s="17" t="s">
        <v>143</v>
      </c>
      <c r="D54" s="19" t="s">
        <v>198</v>
      </c>
      <c r="E54" s="19" t="s">
        <v>164</v>
      </c>
      <c r="F54" s="20">
        <v>2026</v>
      </c>
      <c r="G54" s="20"/>
      <c r="H54" s="40" t="s">
        <v>152</v>
      </c>
      <c r="I54" s="26" t="s">
        <v>183</v>
      </c>
      <c r="K54" t="s">
        <v>166</v>
      </c>
    </row>
  </sheetData>
  <mergeCells count="18">
    <mergeCell ref="C2:I2"/>
    <mergeCell ref="C10:I10"/>
    <mergeCell ref="C29:I29"/>
    <mergeCell ref="C11:I11"/>
    <mergeCell ref="C15:I15"/>
    <mergeCell ref="C18:I18"/>
    <mergeCell ref="C23:I23"/>
    <mergeCell ref="C27:I27"/>
    <mergeCell ref="C3:I3"/>
    <mergeCell ref="C40:I40"/>
    <mergeCell ref="C45:I45"/>
    <mergeCell ref="C50:I50"/>
    <mergeCell ref="C52:I52"/>
    <mergeCell ref="C30:I30"/>
    <mergeCell ref="C33:I33"/>
    <mergeCell ref="C37:I37"/>
    <mergeCell ref="C36:I36"/>
    <mergeCell ref="C49:I49"/>
  </mergeCells>
  <phoneticPr fontId="4" type="noConversion"/>
  <pageMargins left="0.7" right="0.7" top="0.75" bottom="0.75" header="0.3" footer="0.3"/>
  <pageSetup paperSize="9" scale="6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07126-280A-422D-B074-D83E7033DA8C}">
  <sheetPr>
    <pageSetUpPr fitToPage="1"/>
  </sheetPr>
  <dimension ref="A1:I36"/>
  <sheetViews>
    <sheetView tabSelected="1" zoomScaleNormal="100" workbookViewId="0">
      <pane ySplit="1" topLeftCell="A8" activePane="bottomLeft" state="frozen"/>
      <selection pane="bottomLeft" activeCell="E38" sqref="E38"/>
    </sheetView>
  </sheetViews>
  <sheetFormatPr baseColWidth="10" defaultRowHeight="14.4" x14ac:dyDescent="0.3"/>
  <cols>
    <col min="1" max="1" width="7.6640625" bestFit="1" customWidth="1"/>
    <col min="2" max="2" width="5.44140625" style="1" customWidth="1"/>
    <col min="3" max="3" width="80.77734375" customWidth="1"/>
    <col min="4" max="4" width="14.77734375" customWidth="1"/>
    <col min="5" max="5" width="12" customWidth="1"/>
    <col min="6" max="6" width="7.33203125" bestFit="1" customWidth="1"/>
    <col min="7" max="7" width="15.77734375" customWidth="1"/>
    <col min="8" max="8" width="15.77734375" style="4" customWidth="1"/>
    <col min="9" max="9" width="26.77734375" customWidth="1"/>
  </cols>
  <sheetData>
    <row r="1" spans="1:9" ht="28.8" x14ac:dyDescent="0.3">
      <c r="A1" s="8" t="s">
        <v>52</v>
      </c>
      <c r="B1" s="9" t="s">
        <v>51</v>
      </c>
      <c r="C1" s="8" t="s">
        <v>50</v>
      </c>
      <c r="D1" s="8" t="s">
        <v>1</v>
      </c>
      <c r="E1" s="8" t="s">
        <v>2</v>
      </c>
      <c r="F1" s="8" t="s">
        <v>3</v>
      </c>
      <c r="G1" s="44" t="s">
        <v>4</v>
      </c>
      <c r="H1" s="45" t="s">
        <v>5</v>
      </c>
      <c r="I1" s="8" t="s">
        <v>142</v>
      </c>
    </row>
    <row r="2" spans="1:9" ht="21" x14ac:dyDescent="0.4">
      <c r="A2" s="13" t="s">
        <v>0</v>
      </c>
      <c r="B2" s="14">
        <v>6</v>
      </c>
      <c r="C2" s="57" t="s">
        <v>7</v>
      </c>
      <c r="D2" s="57"/>
      <c r="E2" s="57"/>
      <c r="F2" s="57"/>
      <c r="G2" s="57"/>
      <c r="H2" s="57"/>
      <c r="I2" s="57"/>
    </row>
    <row r="3" spans="1:9" ht="18" x14ac:dyDescent="0.35">
      <c r="A3" s="15" t="s">
        <v>9</v>
      </c>
      <c r="B3" s="16" t="s">
        <v>32</v>
      </c>
      <c r="C3" s="56" t="s">
        <v>38</v>
      </c>
      <c r="D3" s="56"/>
      <c r="E3" s="56"/>
      <c r="F3" s="56"/>
      <c r="G3" s="56"/>
      <c r="H3" s="56"/>
      <c r="I3" s="56"/>
    </row>
    <row r="4" spans="1:9" x14ac:dyDescent="0.3">
      <c r="A4" s="17" t="s">
        <v>53</v>
      </c>
      <c r="B4" s="18">
        <f>'Volet externe'!B54+1</f>
        <v>36</v>
      </c>
      <c r="C4" s="46" t="s">
        <v>71</v>
      </c>
      <c r="D4" s="17" t="s">
        <v>203</v>
      </c>
      <c r="E4" s="17"/>
      <c r="F4" s="17">
        <v>2027</v>
      </c>
      <c r="G4" s="17"/>
      <c r="H4" s="47">
        <v>0</v>
      </c>
      <c r="I4" s="17"/>
    </row>
    <row r="5" spans="1:9" x14ac:dyDescent="0.3">
      <c r="A5" s="17" t="s">
        <v>53</v>
      </c>
      <c r="B5" s="18">
        <v>37</v>
      </c>
      <c r="C5" s="46" t="s">
        <v>73</v>
      </c>
      <c r="D5" s="17" t="s">
        <v>56</v>
      </c>
      <c r="E5" s="17"/>
      <c r="F5" s="17">
        <v>2026</v>
      </c>
      <c r="G5" s="17"/>
      <c r="H5" s="47">
        <v>0</v>
      </c>
      <c r="I5" s="17"/>
    </row>
    <row r="6" spans="1:9" x14ac:dyDescent="0.3">
      <c r="A6" s="17" t="s">
        <v>53</v>
      </c>
      <c r="B6" s="18">
        <v>38</v>
      </c>
      <c r="C6" s="46" t="s">
        <v>72</v>
      </c>
      <c r="D6" s="17" t="s">
        <v>56</v>
      </c>
      <c r="E6" s="17"/>
      <c r="F6" s="17">
        <v>2027</v>
      </c>
      <c r="G6" s="17"/>
      <c r="H6" s="47">
        <v>0</v>
      </c>
      <c r="I6" s="17"/>
    </row>
    <row r="7" spans="1:9" ht="24.6" x14ac:dyDescent="0.3">
      <c r="A7" s="17" t="s">
        <v>53</v>
      </c>
      <c r="B7" s="18">
        <v>39</v>
      </c>
      <c r="C7" s="46" t="s">
        <v>74</v>
      </c>
      <c r="D7" s="17" t="s">
        <v>203</v>
      </c>
      <c r="E7" s="17"/>
      <c r="F7" s="17">
        <v>2028</v>
      </c>
      <c r="G7" s="17"/>
      <c r="H7" s="47">
        <v>0</v>
      </c>
      <c r="I7" s="23" t="s">
        <v>194</v>
      </c>
    </row>
    <row r="8" spans="1:9" ht="18" x14ac:dyDescent="0.35">
      <c r="A8" s="15" t="s">
        <v>9</v>
      </c>
      <c r="B8" s="16" t="s">
        <v>33</v>
      </c>
      <c r="C8" s="56" t="s">
        <v>39</v>
      </c>
      <c r="D8" s="56"/>
      <c r="E8" s="56"/>
      <c r="F8" s="56"/>
      <c r="G8" s="56"/>
      <c r="H8" s="56"/>
      <c r="I8" s="56"/>
    </row>
    <row r="9" spans="1:9" ht="28.8" x14ac:dyDescent="0.3">
      <c r="A9" s="17" t="s">
        <v>53</v>
      </c>
      <c r="B9" s="18">
        <v>40</v>
      </c>
      <c r="C9" s="24" t="s">
        <v>99</v>
      </c>
      <c r="D9" s="17" t="s">
        <v>202</v>
      </c>
      <c r="E9" s="17"/>
      <c r="F9" s="17" t="s">
        <v>89</v>
      </c>
      <c r="G9" s="17"/>
      <c r="H9" s="40" t="s">
        <v>121</v>
      </c>
      <c r="I9" s="17"/>
    </row>
    <row r="10" spans="1:9" ht="28.8" x14ac:dyDescent="0.3">
      <c r="A10" s="17" t="s">
        <v>53</v>
      </c>
      <c r="B10" s="18">
        <v>41</v>
      </c>
      <c r="C10" s="25" t="s">
        <v>150</v>
      </c>
      <c r="D10" s="17" t="s">
        <v>60</v>
      </c>
      <c r="E10" s="17"/>
      <c r="F10" s="17">
        <v>2026</v>
      </c>
      <c r="G10" s="17"/>
      <c r="H10" s="28" t="s">
        <v>151</v>
      </c>
      <c r="I10" s="17"/>
    </row>
    <row r="11" spans="1:9" ht="18" x14ac:dyDescent="0.35">
      <c r="A11" s="15" t="s">
        <v>9</v>
      </c>
      <c r="B11" s="16" t="s">
        <v>34</v>
      </c>
      <c r="C11" s="56" t="s">
        <v>40</v>
      </c>
      <c r="D11" s="56"/>
      <c r="E11" s="56"/>
      <c r="F11" s="56"/>
      <c r="G11" s="56"/>
      <c r="H11" s="56"/>
      <c r="I11" s="56"/>
    </row>
    <row r="12" spans="1:9" ht="28.8" x14ac:dyDescent="0.3">
      <c r="A12" s="17" t="s">
        <v>53</v>
      </c>
      <c r="B12" s="18">
        <f>B10+1</f>
        <v>42</v>
      </c>
      <c r="C12" s="24" t="s">
        <v>144</v>
      </c>
      <c r="D12" s="17" t="s">
        <v>195</v>
      </c>
      <c r="E12" s="17" t="s">
        <v>83</v>
      </c>
      <c r="F12" s="17">
        <v>2025</v>
      </c>
      <c r="G12" s="21">
        <v>0.25</v>
      </c>
      <c r="H12" s="48">
        <v>5000</v>
      </c>
      <c r="I12" s="23" t="s">
        <v>170</v>
      </c>
    </row>
    <row r="13" spans="1:9" ht="24.6" x14ac:dyDescent="0.3">
      <c r="A13" s="17" t="s">
        <v>53</v>
      </c>
      <c r="B13" s="18">
        <v>43</v>
      </c>
      <c r="C13" s="24" t="s">
        <v>101</v>
      </c>
      <c r="D13" s="17" t="s">
        <v>195</v>
      </c>
      <c r="E13" s="17" t="s">
        <v>160</v>
      </c>
      <c r="F13" s="17">
        <v>2025</v>
      </c>
      <c r="G13" s="21">
        <v>0.05</v>
      </c>
      <c r="H13" s="40" t="s">
        <v>145</v>
      </c>
      <c r="I13" s="49" t="s">
        <v>171</v>
      </c>
    </row>
    <row r="14" spans="1:9" ht="24.6" x14ac:dyDescent="0.3">
      <c r="A14" s="17" t="s">
        <v>53</v>
      </c>
      <c r="B14" s="18">
        <v>44</v>
      </c>
      <c r="C14" s="24" t="s">
        <v>75</v>
      </c>
      <c r="D14" s="17" t="s">
        <v>198</v>
      </c>
      <c r="E14" s="17" t="s">
        <v>84</v>
      </c>
      <c r="F14" s="17">
        <v>2025</v>
      </c>
      <c r="G14" s="21">
        <v>0.05</v>
      </c>
      <c r="H14" s="50">
        <v>23449.8</v>
      </c>
      <c r="I14" s="23" t="s">
        <v>172</v>
      </c>
    </row>
    <row r="15" spans="1:9" ht="43.2" x14ac:dyDescent="0.3">
      <c r="A15" s="17" t="s">
        <v>53</v>
      </c>
      <c r="B15" s="18">
        <v>45</v>
      </c>
      <c r="C15" s="24" t="s">
        <v>76</v>
      </c>
      <c r="D15" s="17" t="s">
        <v>203</v>
      </c>
      <c r="E15" s="17"/>
      <c r="F15" s="17">
        <v>2027</v>
      </c>
      <c r="G15" s="17"/>
      <c r="H15" s="47">
        <v>0</v>
      </c>
      <c r="I15" s="17"/>
    </row>
    <row r="16" spans="1:9" ht="18" x14ac:dyDescent="0.35">
      <c r="A16" s="15" t="s">
        <v>9</v>
      </c>
      <c r="B16" s="16" t="s">
        <v>127</v>
      </c>
      <c r="C16" s="56" t="s">
        <v>41</v>
      </c>
      <c r="D16" s="56"/>
      <c r="E16" s="56"/>
      <c r="F16" s="56"/>
      <c r="G16" s="56"/>
      <c r="H16" s="56"/>
      <c r="I16" s="56"/>
    </row>
    <row r="17" spans="1:9" ht="43.2" x14ac:dyDescent="0.3">
      <c r="A17" s="17" t="s">
        <v>53</v>
      </c>
      <c r="B17" s="18">
        <v>46</v>
      </c>
      <c r="C17" s="24" t="s">
        <v>132</v>
      </c>
      <c r="D17" s="17" t="s">
        <v>195</v>
      </c>
      <c r="E17" s="17"/>
      <c r="F17" s="17">
        <v>2027</v>
      </c>
      <c r="G17" s="17"/>
      <c r="H17" s="47">
        <v>0</v>
      </c>
      <c r="I17" s="17"/>
    </row>
    <row r="18" spans="1:9" ht="43.2" x14ac:dyDescent="0.3">
      <c r="A18" s="17" t="s">
        <v>53</v>
      </c>
      <c r="B18" s="18">
        <v>47</v>
      </c>
      <c r="C18" s="24" t="s">
        <v>161</v>
      </c>
      <c r="D18" s="17" t="s">
        <v>203</v>
      </c>
      <c r="E18" s="17"/>
      <c r="F18" s="17">
        <v>2025</v>
      </c>
      <c r="G18" s="21">
        <v>0.1</v>
      </c>
      <c r="H18" s="51">
        <f>4*500</f>
        <v>2000</v>
      </c>
      <c r="I18" s="23" t="s">
        <v>186</v>
      </c>
    </row>
    <row r="19" spans="1:9" ht="18" x14ac:dyDescent="0.35">
      <c r="A19" s="15" t="s">
        <v>9</v>
      </c>
      <c r="B19" s="16" t="s">
        <v>128</v>
      </c>
      <c r="C19" s="56" t="s">
        <v>42</v>
      </c>
      <c r="D19" s="56"/>
      <c r="E19" s="56"/>
      <c r="F19" s="56"/>
      <c r="G19" s="56"/>
      <c r="H19" s="56"/>
      <c r="I19" s="56"/>
    </row>
    <row r="20" spans="1:9" ht="43.2" x14ac:dyDescent="0.3">
      <c r="A20" s="17" t="s">
        <v>53</v>
      </c>
      <c r="B20" s="18">
        <v>48</v>
      </c>
      <c r="C20" s="24" t="s">
        <v>91</v>
      </c>
      <c r="D20" s="17" t="s">
        <v>203</v>
      </c>
      <c r="E20" s="17"/>
      <c r="F20" s="17">
        <v>2026</v>
      </c>
      <c r="G20" s="17"/>
      <c r="H20" s="52"/>
      <c r="I20" s="17"/>
    </row>
    <row r="21" spans="1:9" ht="18" x14ac:dyDescent="0.35">
      <c r="A21" s="15" t="s">
        <v>9</v>
      </c>
      <c r="B21" s="16" t="s">
        <v>129</v>
      </c>
      <c r="C21" s="56" t="s">
        <v>115</v>
      </c>
      <c r="D21" s="56"/>
      <c r="E21" s="56"/>
      <c r="F21" s="56"/>
      <c r="G21" s="56"/>
      <c r="H21" s="56"/>
      <c r="I21" s="56"/>
    </row>
    <row r="22" spans="1:9" ht="28.8" x14ac:dyDescent="0.3">
      <c r="A22" s="17" t="s">
        <v>53</v>
      </c>
      <c r="B22" s="18">
        <v>49</v>
      </c>
      <c r="C22" s="24" t="s">
        <v>162</v>
      </c>
      <c r="D22" s="37" t="s">
        <v>205</v>
      </c>
      <c r="E22" s="17"/>
      <c r="F22" s="17">
        <v>2026</v>
      </c>
      <c r="G22" s="17"/>
      <c r="H22" s="53" t="s">
        <v>152</v>
      </c>
      <c r="I22" s="17"/>
    </row>
    <row r="23" spans="1:9" x14ac:dyDescent="0.3">
      <c r="A23" s="17" t="s">
        <v>53</v>
      </c>
      <c r="B23" s="18">
        <v>50</v>
      </c>
      <c r="C23" s="24" t="s">
        <v>146</v>
      </c>
      <c r="D23" s="37" t="s">
        <v>206</v>
      </c>
      <c r="E23" s="17"/>
      <c r="F23" s="17">
        <v>2026</v>
      </c>
      <c r="G23" s="17"/>
      <c r="H23" s="51">
        <v>110000</v>
      </c>
      <c r="I23" s="17"/>
    </row>
    <row r="24" spans="1:9" ht="28.8" x14ac:dyDescent="0.3">
      <c r="A24" s="17" t="s">
        <v>53</v>
      </c>
      <c r="B24" s="18">
        <v>51</v>
      </c>
      <c r="C24" s="24" t="s">
        <v>100</v>
      </c>
      <c r="D24" s="17" t="s">
        <v>203</v>
      </c>
      <c r="E24" s="17"/>
      <c r="F24" s="17">
        <v>2026</v>
      </c>
      <c r="G24" s="17"/>
      <c r="H24" s="51">
        <v>1400</v>
      </c>
      <c r="I24" s="17"/>
    </row>
    <row r="25" spans="1:9" x14ac:dyDescent="0.3">
      <c r="A25" s="17" t="s">
        <v>53</v>
      </c>
      <c r="B25" s="18">
        <v>52</v>
      </c>
      <c r="C25" s="46" t="s">
        <v>147</v>
      </c>
      <c r="D25" s="17" t="s">
        <v>204</v>
      </c>
      <c r="E25" s="17"/>
      <c r="F25" s="17">
        <v>2026</v>
      </c>
      <c r="G25" s="17"/>
      <c r="H25" s="53" t="s">
        <v>152</v>
      </c>
      <c r="I25" s="17"/>
    </row>
    <row r="26" spans="1:9" ht="18" x14ac:dyDescent="0.35">
      <c r="A26" s="15" t="s">
        <v>9</v>
      </c>
      <c r="B26" s="16" t="s">
        <v>130</v>
      </c>
      <c r="C26" s="56" t="s">
        <v>43</v>
      </c>
      <c r="D26" s="56"/>
      <c r="E26" s="56"/>
      <c r="F26" s="56"/>
      <c r="G26" s="56"/>
      <c r="H26" s="56"/>
      <c r="I26" s="56"/>
    </row>
    <row r="27" spans="1:9" ht="43.2" x14ac:dyDescent="0.3">
      <c r="A27" s="17" t="s">
        <v>53</v>
      </c>
      <c r="B27" s="18">
        <v>53</v>
      </c>
      <c r="C27" s="25" t="s">
        <v>148</v>
      </c>
      <c r="D27" s="17" t="s">
        <v>203</v>
      </c>
      <c r="E27" s="17"/>
      <c r="F27" s="17">
        <v>2028</v>
      </c>
      <c r="G27" s="17"/>
      <c r="H27" s="47">
        <v>0</v>
      </c>
      <c r="I27" s="17"/>
    </row>
    <row r="28" spans="1:9" ht="18" x14ac:dyDescent="0.35">
      <c r="A28" s="15" t="s">
        <v>9</v>
      </c>
      <c r="B28" s="16" t="s">
        <v>131</v>
      </c>
      <c r="C28" s="56" t="s">
        <v>44</v>
      </c>
      <c r="D28" s="56"/>
      <c r="E28" s="56"/>
      <c r="F28" s="56"/>
      <c r="G28" s="56"/>
      <c r="H28" s="56"/>
      <c r="I28" s="56"/>
    </row>
    <row r="29" spans="1:9" x14ac:dyDescent="0.3">
      <c r="A29" s="17" t="s">
        <v>53</v>
      </c>
      <c r="B29" s="18">
        <v>54</v>
      </c>
      <c r="C29" s="46" t="s">
        <v>116</v>
      </c>
      <c r="D29" s="17" t="s">
        <v>202</v>
      </c>
      <c r="E29" s="17"/>
      <c r="F29" s="17">
        <v>2025</v>
      </c>
      <c r="G29" s="17"/>
      <c r="H29" s="54">
        <f>1800+450</f>
        <v>2250</v>
      </c>
      <c r="I29" s="17"/>
    </row>
    <row r="30" spans="1:9" ht="21" x14ac:dyDescent="0.4">
      <c r="A30" s="13" t="s">
        <v>0</v>
      </c>
      <c r="B30" s="14">
        <v>7</v>
      </c>
      <c r="C30" s="58" t="s">
        <v>112</v>
      </c>
      <c r="D30" s="58"/>
      <c r="E30" s="58"/>
      <c r="F30" s="58"/>
      <c r="G30" s="58"/>
      <c r="H30" s="58"/>
      <c r="I30" s="58"/>
    </row>
    <row r="31" spans="1:9" ht="18" x14ac:dyDescent="0.35">
      <c r="A31" s="15" t="s">
        <v>9</v>
      </c>
      <c r="B31" s="16" t="s">
        <v>36</v>
      </c>
      <c r="C31" s="56" t="s">
        <v>46</v>
      </c>
      <c r="D31" s="56"/>
      <c r="E31" s="56"/>
      <c r="F31" s="56"/>
      <c r="G31" s="56"/>
      <c r="H31" s="56"/>
      <c r="I31" s="56"/>
    </row>
    <row r="32" spans="1:9" ht="28.8" x14ac:dyDescent="0.3">
      <c r="A32" s="17" t="s">
        <v>53</v>
      </c>
      <c r="B32" s="18">
        <v>55</v>
      </c>
      <c r="C32" s="24" t="s">
        <v>77</v>
      </c>
      <c r="D32" s="17" t="s">
        <v>207</v>
      </c>
      <c r="E32" s="17"/>
      <c r="F32" s="17">
        <v>2028</v>
      </c>
      <c r="G32" s="17"/>
      <c r="H32" s="51">
        <v>12000</v>
      </c>
      <c r="I32" s="17"/>
    </row>
    <row r="33" spans="1:9" x14ac:dyDescent="0.3">
      <c r="A33" s="17" t="s">
        <v>53</v>
      </c>
      <c r="B33" s="18">
        <v>56</v>
      </c>
      <c r="C33" s="24" t="s">
        <v>78</v>
      </c>
      <c r="D33" s="17" t="s">
        <v>203</v>
      </c>
      <c r="E33" s="37"/>
      <c r="F33" s="17">
        <v>2026</v>
      </c>
      <c r="G33" s="17"/>
      <c r="H33" s="47">
        <v>0</v>
      </c>
      <c r="I33" s="17"/>
    </row>
    <row r="34" spans="1:9" ht="18" x14ac:dyDescent="0.35">
      <c r="A34" s="15" t="s">
        <v>9</v>
      </c>
      <c r="B34" s="16" t="s">
        <v>37</v>
      </c>
      <c r="C34" s="56" t="s">
        <v>47</v>
      </c>
      <c r="D34" s="56"/>
      <c r="E34" s="56"/>
      <c r="F34" s="56"/>
      <c r="G34" s="56"/>
      <c r="H34" s="56"/>
      <c r="I34" s="56"/>
    </row>
    <row r="35" spans="1:9" ht="28.8" x14ac:dyDescent="0.3">
      <c r="A35" s="17" t="s">
        <v>53</v>
      </c>
      <c r="B35" s="18">
        <v>57</v>
      </c>
      <c r="C35" s="24" t="s">
        <v>79</v>
      </c>
      <c r="D35" s="17" t="s">
        <v>207</v>
      </c>
      <c r="E35" s="17"/>
      <c r="F35" s="17">
        <v>2026</v>
      </c>
      <c r="G35" s="17"/>
      <c r="H35" s="40">
        <v>0</v>
      </c>
      <c r="I35" s="17"/>
    </row>
    <row r="36" spans="1:9" ht="28.8" x14ac:dyDescent="0.3">
      <c r="A36" s="17" t="s">
        <v>53</v>
      </c>
      <c r="B36" s="18">
        <v>58</v>
      </c>
      <c r="C36" s="24" t="s">
        <v>80</v>
      </c>
      <c r="D36" s="17" t="s">
        <v>203</v>
      </c>
      <c r="E36" s="17"/>
      <c r="F36" s="17">
        <v>2027</v>
      </c>
      <c r="G36" s="17"/>
      <c r="H36" s="36">
        <f>250*5</f>
        <v>1250</v>
      </c>
      <c r="I36" s="17"/>
    </row>
  </sheetData>
  <mergeCells count="12">
    <mergeCell ref="C31:I31"/>
    <mergeCell ref="C34:I34"/>
    <mergeCell ref="C19:I19"/>
    <mergeCell ref="C21:I21"/>
    <mergeCell ref="C26:I26"/>
    <mergeCell ref="C28:I28"/>
    <mergeCell ref="C2:I2"/>
    <mergeCell ref="C30:I30"/>
    <mergeCell ref="C3:I3"/>
    <mergeCell ref="C8:I8"/>
    <mergeCell ref="C11:I11"/>
    <mergeCell ref="C16:I16"/>
  </mergeCells>
  <pageMargins left="0.7" right="0.7" top="0.75" bottom="0.75" header="0.3" footer="0.3"/>
  <pageSetup paperSize="9" scale="7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F6A8C-820D-409F-BF2B-6B179D320373}">
  <sheetPr>
    <pageSetUpPr fitToPage="1"/>
  </sheetPr>
  <dimension ref="A1:I19"/>
  <sheetViews>
    <sheetView zoomScaleNormal="100" workbookViewId="0">
      <pane ySplit="1" topLeftCell="A2" activePane="bottomLeft" state="frozen"/>
      <selection pane="bottomLeft" activeCell="C12" sqref="C12"/>
    </sheetView>
  </sheetViews>
  <sheetFormatPr baseColWidth="10" defaultRowHeight="14.4" x14ac:dyDescent="0.3"/>
  <cols>
    <col min="1" max="1" width="7.6640625" bestFit="1" customWidth="1"/>
    <col min="2" max="2" width="5.44140625" style="1" customWidth="1"/>
    <col min="3" max="3" width="80.77734375" customWidth="1"/>
    <col min="4" max="4" width="14.77734375" customWidth="1"/>
    <col min="5" max="5" width="11.88671875" customWidth="1"/>
    <col min="6" max="6" width="8.44140625" customWidth="1"/>
    <col min="7" max="8" width="15.77734375" customWidth="1"/>
    <col min="9" max="9" width="24.77734375" customWidth="1"/>
  </cols>
  <sheetData>
    <row r="1" spans="1:9" ht="28.8" x14ac:dyDescent="0.3">
      <c r="A1" s="8" t="s">
        <v>52</v>
      </c>
      <c r="B1" s="9" t="s">
        <v>51</v>
      </c>
      <c r="C1" s="8" t="s">
        <v>50</v>
      </c>
      <c r="D1" s="8" t="s">
        <v>1</v>
      </c>
      <c r="E1" s="8" t="s">
        <v>2</v>
      </c>
      <c r="F1" s="8" t="s">
        <v>3</v>
      </c>
      <c r="G1" s="44" t="s">
        <v>4</v>
      </c>
      <c r="H1" s="8" t="s">
        <v>5</v>
      </c>
      <c r="I1" s="8" t="s">
        <v>142</v>
      </c>
    </row>
    <row r="2" spans="1:9" ht="21" x14ac:dyDescent="0.4">
      <c r="A2" s="13" t="s">
        <v>0</v>
      </c>
      <c r="B2" s="14">
        <v>8</v>
      </c>
      <c r="C2" s="57" t="s">
        <v>8</v>
      </c>
      <c r="D2" s="57"/>
      <c r="E2" s="57"/>
      <c r="F2" s="57"/>
      <c r="G2" s="57"/>
      <c r="H2" s="57"/>
      <c r="I2" s="57"/>
    </row>
    <row r="3" spans="1:9" ht="18" x14ac:dyDescent="0.35">
      <c r="A3" s="15" t="s">
        <v>9</v>
      </c>
      <c r="B3" s="16" t="s">
        <v>45</v>
      </c>
      <c r="C3" s="60" t="s">
        <v>102</v>
      </c>
      <c r="D3" s="60"/>
      <c r="E3" s="60"/>
      <c r="F3" s="60"/>
      <c r="G3" s="60"/>
      <c r="H3" s="60"/>
      <c r="I3" s="60"/>
    </row>
    <row r="4" spans="1:9" ht="28.8" x14ac:dyDescent="0.3">
      <c r="A4" s="17" t="s">
        <v>53</v>
      </c>
      <c r="B4" s="18">
        <f>'Volet interne'!B36+1</f>
        <v>59</v>
      </c>
      <c r="C4" s="37" t="s">
        <v>123</v>
      </c>
      <c r="D4" s="37" t="s">
        <v>208</v>
      </c>
      <c r="E4" s="37" t="s">
        <v>58</v>
      </c>
      <c r="F4" s="17">
        <v>2026</v>
      </c>
      <c r="G4" s="21">
        <v>0.2</v>
      </c>
      <c r="H4" s="17">
        <v>0</v>
      </c>
      <c r="I4" s="23" t="s">
        <v>212</v>
      </c>
    </row>
    <row r="5" spans="1:9" x14ac:dyDescent="0.3">
      <c r="A5" s="17" t="s">
        <v>103</v>
      </c>
      <c r="B5" s="18">
        <v>60</v>
      </c>
      <c r="C5" s="37" t="s">
        <v>104</v>
      </c>
      <c r="D5" s="37" t="s">
        <v>209</v>
      </c>
      <c r="E5" s="37"/>
      <c r="F5" s="17">
        <v>2027</v>
      </c>
      <c r="G5" s="17"/>
      <c r="H5" s="53">
        <v>35000</v>
      </c>
      <c r="I5" s="17"/>
    </row>
    <row r="6" spans="1:9" x14ac:dyDescent="0.3">
      <c r="A6" s="17" t="s">
        <v>103</v>
      </c>
      <c r="B6" s="18">
        <v>61</v>
      </c>
      <c r="C6" s="37" t="s">
        <v>105</v>
      </c>
      <c r="D6" s="37" t="s">
        <v>208</v>
      </c>
      <c r="E6" s="37"/>
      <c r="F6" s="17">
        <v>2027</v>
      </c>
      <c r="G6" s="17"/>
      <c r="H6" s="53">
        <f>30000+5800+500+2250+100</f>
        <v>38650</v>
      </c>
      <c r="I6" s="17"/>
    </row>
    <row r="7" spans="1:9" x14ac:dyDescent="0.3">
      <c r="A7" s="17" t="s">
        <v>103</v>
      </c>
      <c r="B7" s="18">
        <v>62</v>
      </c>
      <c r="C7" s="37" t="s">
        <v>106</v>
      </c>
      <c r="D7" s="37" t="s">
        <v>196</v>
      </c>
      <c r="E7" s="37" t="s">
        <v>122</v>
      </c>
      <c r="F7" s="17">
        <v>2027</v>
      </c>
      <c r="G7" s="17"/>
      <c r="H7" s="54">
        <v>35000</v>
      </c>
      <c r="I7" s="17"/>
    </row>
    <row r="8" spans="1:9" ht="28.8" x14ac:dyDescent="0.3">
      <c r="A8" s="17" t="s">
        <v>103</v>
      </c>
      <c r="B8" s="18">
        <v>63</v>
      </c>
      <c r="C8" s="37" t="s">
        <v>108</v>
      </c>
      <c r="D8" s="37" t="s">
        <v>209</v>
      </c>
      <c r="E8" s="37" t="s">
        <v>69</v>
      </c>
      <c r="F8" s="17">
        <v>2027</v>
      </c>
      <c r="G8" s="17"/>
      <c r="H8" s="19" t="s">
        <v>109</v>
      </c>
      <c r="I8" s="17"/>
    </row>
    <row r="9" spans="1:9" ht="21" x14ac:dyDescent="0.4">
      <c r="A9" s="13" t="s">
        <v>0</v>
      </c>
      <c r="B9" s="14">
        <v>9</v>
      </c>
      <c r="C9" s="58" t="s">
        <v>133</v>
      </c>
      <c r="D9" s="58"/>
      <c r="E9" s="58"/>
      <c r="F9" s="58"/>
      <c r="G9" s="58"/>
      <c r="H9" s="58"/>
      <c r="I9" s="58"/>
    </row>
    <row r="10" spans="1:9" ht="18" x14ac:dyDescent="0.35">
      <c r="A10" s="15" t="s">
        <v>9</v>
      </c>
      <c r="B10" s="16" t="s">
        <v>48</v>
      </c>
      <c r="C10" s="59" t="s">
        <v>107</v>
      </c>
      <c r="D10" s="59"/>
      <c r="E10" s="59"/>
      <c r="F10" s="59"/>
      <c r="G10" s="59"/>
      <c r="H10" s="59"/>
      <c r="I10" s="59"/>
    </row>
    <row r="11" spans="1:9" ht="28.8" x14ac:dyDescent="0.3">
      <c r="A11" s="17" t="s">
        <v>53</v>
      </c>
      <c r="B11" s="18">
        <v>64</v>
      </c>
      <c r="C11" s="24" t="s">
        <v>81</v>
      </c>
      <c r="D11" s="17" t="s">
        <v>195</v>
      </c>
      <c r="E11" s="17"/>
      <c r="F11" s="17">
        <v>2025</v>
      </c>
      <c r="G11" s="55">
        <v>1</v>
      </c>
      <c r="H11" s="17">
        <v>0</v>
      </c>
      <c r="I11" s="17"/>
    </row>
    <row r="12" spans="1:9" ht="28.8" x14ac:dyDescent="0.3">
      <c r="A12" s="17" t="s">
        <v>53</v>
      </c>
      <c r="B12" s="18">
        <v>65</v>
      </c>
      <c r="C12" s="25" t="s">
        <v>136</v>
      </c>
      <c r="D12" s="17" t="s">
        <v>196</v>
      </c>
      <c r="E12" s="17"/>
      <c r="F12" s="17">
        <v>2026</v>
      </c>
      <c r="G12" s="21">
        <v>0.1</v>
      </c>
      <c r="H12" s="17">
        <v>0</v>
      </c>
      <c r="I12" s="23" t="s">
        <v>185</v>
      </c>
    </row>
    <row r="13" spans="1:9" ht="18" x14ac:dyDescent="0.35">
      <c r="A13" s="15" t="s">
        <v>9</v>
      </c>
      <c r="B13" s="16" t="s">
        <v>134</v>
      </c>
      <c r="C13" s="59" t="s">
        <v>49</v>
      </c>
      <c r="D13" s="59"/>
      <c r="E13" s="59"/>
      <c r="F13" s="59"/>
      <c r="G13" s="59"/>
      <c r="H13" s="59"/>
      <c r="I13" s="59"/>
    </row>
    <row r="14" spans="1:9" ht="28.8" x14ac:dyDescent="0.3">
      <c r="A14" s="17" t="s">
        <v>53</v>
      </c>
      <c r="B14" s="18">
        <v>66</v>
      </c>
      <c r="C14" s="24" t="s">
        <v>82</v>
      </c>
      <c r="D14" s="17" t="s">
        <v>210</v>
      </c>
      <c r="E14" s="37" t="s">
        <v>58</v>
      </c>
      <c r="F14" s="17">
        <v>2026</v>
      </c>
      <c r="G14" s="17"/>
      <c r="H14" s="17">
        <v>0</v>
      </c>
      <c r="I14" s="17"/>
    </row>
    <row r="15" spans="1:9" ht="18" x14ac:dyDescent="0.35">
      <c r="A15" s="15" t="s">
        <v>9</v>
      </c>
      <c r="B15" s="16" t="s">
        <v>135</v>
      </c>
      <c r="C15" s="59" t="s">
        <v>86</v>
      </c>
      <c r="D15" s="59"/>
      <c r="E15" s="59"/>
      <c r="F15" s="59"/>
      <c r="G15" s="59"/>
      <c r="H15" s="59"/>
      <c r="I15" s="59"/>
    </row>
    <row r="16" spans="1:9" ht="43.2" x14ac:dyDescent="0.3">
      <c r="A16" s="17" t="s">
        <v>53</v>
      </c>
      <c r="B16" s="18">
        <v>67</v>
      </c>
      <c r="C16" s="24" t="s">
        <v>87</v>
      </c>
      <c r="D16" s="37" t="s">
        <v>211</v>
      </c>
      <c r="E16" s="17"/>
      <c r="F16" s="17">
        <v>2026</v>
      </c>
      <c r="G16" s="17"/>
      <c r="H16" s="17">
        <v>0</v>
      </c>
      <c r="I16" s="17"/>
    </row>
    <row r="17" spans="1:9" ht="28.8" x14ac:dyDescent="0.3">
      <c r="A17" s="17" t="s">
        <v>53</v>
      </c>
      <c r="B17" s="18">
        <v>68</v>
      </c>
      <c r="C17" s="24" t="s">
        <v>149</v>
      </c>
      <c r="D17" s="37" t="s">
        <v>196</v>
      </c>
      <c r="E17" s="17"/>
      <c r="F17" s="17">
        <v>2026</v>
      </c>
      <c r="G17" s="17"/>
      <c r="H17" s="17">
        <v>0</v>
      </c>
      <c r="I17" s="17"/>
    </row>
    <row r="18" spans="1:9" x14ac:dyDescent="0.3">
      <c r="C18" s="2"/>
      <c r="E18" s="3"/>
    </row>
    <row r="19" spans="1:9" x14ac:dyDescent="0.3">
      <c r="C19" s="2"/>
    </row>
  </sheetData>
  <mergeCells count="6">
    <mergeCell ref="C15:I15"/>
    <mergeCell ref="C2:I2"/>
    <mergeCell ref="C9:I9"/>
    <mergeCell ref="C3:I3"/>
    <mergeCell ref="C10:I10"/>
    <mergeCell ref="C13:I13"/>
  </mergeCells>
  <pageMargins left="0.7" right="0.7" top="0.75" bottom="0.75" header="0.3" footer="0.3"/>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Volet externe</vt:lpstr>
      <vt:lpstr>Volet interne</vt:lpstr>
      <vt:lpstr>Volet synergies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Anne-Sophie Dujardin</dc:creator>
  <cp:lastModifiedBy>Anne-Sophie Dujardin</cp:lastModifiedBy>
  <cp:lastPrinted>2025-10-09T07:08:52Z</cp:lastPrinted>
  <dcterms:created xsi:type="dcterms:W3CDTF">2025-07-30T13:19:29Z</dcterms:created>
  <dcterms:modified xsi:type="dcterms:W3CDTF">2025-10-17T09:08:36Z</dcterms:modified>
</cp:coreProperties>
</file>